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Instructions" sheetId="1" r:id="rId1"/>
    <sheet name="Term Sheet Input" sheetId="2" r:id="rId2"/>
    <sheet name="Economics Summary" sheetId="3" r:id="rId3"/>
    <sheet name="Covenant Checklist" sheetId="4" r:id="rId4"/>
    <sheet name="Red Flag Matrix" sheetId="5" r:id="rId5"/>
    <sheet name="Comparison" sheetId="6" r:id="rId6"/>
    <sheet name="Rate &amp; Fee Charts" sheetId="7" r:id="rId7"/>
    <sheet name="Negotiation Tracker" sheetId="8" r:id="rId8"/>
    <sheet name="Final Summary" sheetId="9" r:id="rId9"/>
  </sheets>
  <definedNames>
    <definedName name="_xlnm.Print_Area" localSheetId="8">'Final Summary'!$A$1:$C$25</definedName>
  </definedNames>
  <calcPr calcId="124519" fullCalcOnLoad="1"/>
</workbook>
</file>

<file path=xl/sharedStrings.xml><?xml version="1.0" encoding="utf-8"?>
<sst xmlns="http://schemas.openxmlformats.org/spreadsheetml/2006/main" count="481" uniqueCount="326">
  <si>
    <t>Term Sheet Comparison · Instructions</t>
  </si>
  <si>
    <t>Version 1.0 · 2026-05-21</t>
  </si>
  <si>
    <t>HOW TO USE</t>
  </si>
  <si>
    <t xml:space="preserve">  1. Enter each lender's quote in the Term Sheet Input tab (one column per lender).</t>
  </si>
  <si>
    <t xml:space="preserve">  2. The Economics Summary, Covenant Checklist, Red Flag Matrix, and Term Sheet Comparison tabs auto-populate.</t>
  </si>
  <si>
    <t xml:space="preserve">  3. Use the Negotiation Tracker to log open issues and lender responses.</t>
  </si>
  <si>
    <t xml:space="preserve">  4. The Final Summary tab prints to one page for IC distribution.</t>
  </si>
  <si>
    <t>LEGEND</t>
  </si>
  <si>
    <t xml:space="preserve">  Brass / bordered cells: BEST per-row value (auto-flagged in the comparison table).</t>
  </si>
  <si>
    <t xml:space="preserve">  Burgundy cells: WORST per-row value.</t>
  </si>
  <si>
    <t xml:space="preserve">  Tan cells: input fields (you type here).</t>
  </si>
  <si>
    <t xml:space="preserve">  Black cells: formula cells (don't edit).</t>
  </si>
  <si>
    <t>DISCLAIMER</t>
  </si>
  <si>
    <t xml:space="preserve">  This is not legal advice. The comparison is a business-side review tool to surface economic, structural, and execution issues before counsel review.</t>
  </si>
  <si>
    <t>Term Sheet Input</t>
  </si>
  <si>
    <t>Type each lender's quote in the appropriate column. The downstream tabs read from here.</t>
  </si>
  <si>
    <t>Term</t>
  </si>
  <si>
    <t>Bank A (Regional)</t>
  </si>
  <si>
    <t>Debt Fund B</t>
  </si>
  <si>
    <t>Life Co C</t>
  </si>
  <si>
    <t>Bridge D</t>
  </si>
  <si>
    <t>Lender type</t>
  </si>
  <si>
    <t>Regional bank · balance sheet</t>
  </si>
  <si>
    <t>Private debt fund · non-bank</t>
  </si>
  <si>
    <t>Life insurance company · forward construction loan</t>
  </si>
  <si>
    <t>Bridge fund · construction-to-stabilization only</t>
  </si>
  <si>
    <t>Loan amount</t>
  </si>
  <si>
    <t>$42,070,000</t>
  </si>
  <si>
    <t>$45,000,000</t>
  </si>
  <si>
    <t>$38,000,000</t>
  </si>
  <si>
    <t>$44,000,000</t>
  </si>
  <si>
    <t>Rate</t>
  </si>
  <si>
    <t>SOFR + 275 bps</t>
  </si>
  <si>
    <t>SOFR + 425 bps</t>
  </si>
  <si>
    <t>SOFR + 200 bps (construction) / fixed 6.25% at conversion</t>
  </si>
  <si>
    <t>SOFR + 500 bps</t>
  </si>
  <si>
    <t>Spread</t>
  </si>
  <si>
    <t>275 bps</t>
  </si>
  <si>
    <t>425 bps</t>
  </si>
  <si>
    <t>200 bps construction · spread-to-treasury 175 bps at conversion</t>
  </si>
  <si>
    <t>500 bps</t>
  </si>
  <si>
    <t>Floor</t>
  </si>
  <si>
    <t>7.50% all-in</t>
  </si>
  <si>
    <t>9.25% all-in</t>
  </si>
  <si>
    <t>7.00% all-in construction · 6.25% post-conversion</t>
  </si>
  <si>
    <t>10.00% all-in</t>
  </si>
  <si>
    <t>36mo construction + 24mo miniperm</t>
  </si>
  <si>
    <t>36mo construction + 24mo miniperm + 1x12 extension</t>
  </si>
  <si>
    <t>30mo construction + 10-year permanent</t>
  </si>
  <si>
    <t>24mo + 1x12 extension</t>
  </si>
  <si>
    <t>Amortization</t>
  </si>
  <si>
    <t>30-year post-stab</t>
  </si>
  <si>
    <t>Interest-only entire term</t>
  </si>
  <si>
    <t>30-year on permanent</t>
  </si>
  <si>
    <t>IO period</t>
  </si>
  <si>
    <t>36mo (construction)</t>
  </si>
  <si>
    <t>Full term (60mo)</t>
  </si>
  <si>
    <t>30mo construction</t>
  </si>
  <si>
    <t>Full term</t>
  </si>
  <si>
    <t>Origination fee</t>
  </si>
  <si>
    <t>1.00%</t>
  </si>
  <si>
    <t>1.50%</t>
  </si>
  <si>
    <t>0.75% construction + 0.50% permanent</t>
  </si>
  <si>
    <t>Exit fee</t>
  </si>
  <si>
    <t>0.50%</t>
  </si>
  <si>
    <t>—</t>
  </si>
  <si>
    <t>1.50% (or 0.50% if refi with same lender)</t>
  </si>
  <si>
    <t>Extension options</t>
  </si>
  <si>
    <t>Two 12-month at 50 bps each</t>
  </si>
  <si>
    <t>One 12-month at 100 bps</t>
  </si>
  <si>
    <t>None on construction; permanent has 1x10-yr extension</t>
  </si>
  <si>
    <t>One 12-month at 100 bps + 25 bps fee</t>
  </si>
  <si>
    <t>Recourse</t>
  </si>
  <si>
    <t>Full recourse · burns to 50% at stabilization</t>
  </si>
  <si>
    <t>Non-recourse · standard carveouts</t>
  </si>
  <si>
    <t>Full during construction · non-recourse on permanent</t>
  </si>
  <si>
    <t>Non-recourse · standard carveouts only</t>
  </si>
  <si>
    <t>Bad-boy carveouts</t>
  </si>
  <si>
    <t>Standard non-recourse carveouts</t>
  </si>
  <si>
    <t>Standard plus solvency carveout</t>
  </si>
  <si>
    <t>Standard</t>
  </si>
  <si>
    <t>Completion guaranty</t>
  </si>
  <si>
    <t>Required from key principals</t>
  </si>
  <si>
    <t>Required (recourse)</t>
  </si>
  <si>
    <t>Required</t>
  </si>
  <si>
    <t>Carry guaranty</t>
  </si>
  <si>
    <t>Through stabilization</t>
  </si>
  <si>
    <t>Payment guaranty</t>
  </si>
  <si>
    <t>Full during construction</t>
  </si>
  <si>
    <t>None outside carveouts</t>
  </si>
  <si>
    <t>Min net worth</t>
  </si>
  <si>
    <t>$25M (key principal)</t>
  </si>
  <si>
    <t>$30M (sponsor entity)</t>
  </si>
  <si>
    <t>$40M (sponsor + co-sponsor combined)</t>
  </si>
  <si>
    <t>$20M (sponsor)</t>
  </si>
  <si>
    <t>Min liquidity</t>
  </si>
  <si>
    <t>$5M (key principal)</t>
  </si>
  <si>
    <t>$6M (sponsor entity)</t>
  </si>
  <si>
    <t>$8M</t>
  </si>
  <si>
    <t>$4M</t>
  </si>
  <si>
    <t>Interest reserve</t>
  </si>
  <si>
    <t>Required, $4.8M sized to 36mo @ 45% avg outstanding</t>
  </si>
  <si>
    <t>Required, $5.5M</t>
  </si>
  <si>
    <t>Required, $3.8M</t>
  </si>
  <si>
    <t>Required, $5.3M (24mo + 12mo extension)</t>
  </si>
  <si>
    <t>Completion reserve</t>
  </si>
  <si>
    <t>$2.1M (5% of hard)</t>
  </si>
  <si>
    <t>$3.0M (7% of hard)</t>
  </si>
  <si>
    <t>$1.9M (5% of hard)</t>
  </si>
  <si>
    <t>$2.5M (6% of hard)</t>
  </si>
  <si>
    <t>DSCR covenant</t>
  </si>
  <si>
    <t>1.25x at stabilization (tested quarterly Y2+)</t>
  </si>
  <si>
    <t>1.20x at stabilization</t>
  </si>
  <si>
    <t>1.30x at conversion</t>
  </si>
  <si>
    <t>1.10x at stabilization (light)</t>
  </si>
  <si>
    <t>DY covenant</t>
  </si>
  <si>
    <t>8.5% at stabilization</t>
  </si>
  <si>
    <t>8.0% at stabilization</t>
  </si>
  <si>
    <t>9.0% at conversion</t>
  </si>
  <si>
    <t>7.5% at stabilization</t>
  </si>
  <si>
    <t>LTV test</t>
  </si>
  <si>
    <t>70% at takeout</t>
  </si>
  <si>
    <t>75% at takeout</t>
  </si>
  <si>
    <t>65% at conversion</t>
  </si>
  <si>
    <t>Lockbox</t>
  </si>
  <si>
    <t>Springing on covenant breach</t>
  </si>
  <si>
    <t>Springing on DSCR &lt; 1.15x</t>
  </si>
  <si>
    <t>Hard lockbox on permanent</t>
  </si>
  <si>
    <t>Cash sweep</t>
  </si>
  <si>
    <t>On DSCR &lt; 1.10x</t>
  </si>
  <si>
    <t>On DSCR &lt; 1.10x · 50% sweep</t>
  </si>
  <si>
    <t>On DSCR &lt; 1.20x</t>
  </si>
  <si>
    <t>On DSCR &lt; 1.05x</t>
  </si>
  <si>
    <t>Permitted transfers</t>
  </si>
  <si>
    <t>Estate-planning + tax-driven, no third-party</t>
  </si>
  <si>
    <t>Same family + tax-driven</t>
  </si>
  <si>
    <t>Limited — life co consent required</t>
  </si>
  <si>
    <t>Estate-planning + same-affiliate</t>
  </si>
  <si>
    <t>Assumption rights</t>
  </si>
  <si>
    <t>1.0% fee, lender consent required</t>
  </si>
  <si>
    <t>1.5% fee, lender consent required</t>
  </si>
  <si>
    <t>1.0% + approval; standard for life co debt</t>
  </si>
  <si>
    <t>1.5% fee</t>
  </si>
  <si>
    <t>Prepayment</t>
  </si>
  <si>
    <t>Open after Year 1 with declining fee 3/2/1/0</t>
  </si>
  <si>
    <t>Yield maintenance through Y2; open thereafter</t>
  </si>
  <si>
    <t>Yield maintenance through Y8 of permanent; open thereafter</t>
  </si>
  <si>
    <t>Open after Month 12 with 0.5% prepay fee</t>
  </si>
  <si>
    <t>Default interest</t>
  </si>
  <si>
    <t>5% over rate</t>
  </si>
  <si>
    <t>5% over rate · plus PIK on principal</t>
  </si>
  <si>
    <t>Greater of 5% over rate or prevailing default</t>
  </si>
  <si>
    <t>Construction draw process</t>
  </si>
  <si>
    <t>Monthly, AIA G702/G703</t>
  </si>
  <si>
    <t>Retainage</t>
  </si>
  <si>
    <t>10% until 50% complete, then 5%</t>
  </si>
  <si>
    <t>10%</t>
  </si>
  <si>
    <t>Completion deadline</t>
  </si>
  <si>
    <t>36 months from closing</t>
  </si>
  <si>
    <t>36 months from closing + 6mo cure</t>
  </si>
  <si>
    <t>30 months from closing</t>
  </si>
  <si>
    <t>24 months + 12 cure</t>
  </si>
  <si>
    <t>Cost overrun funding</t>
  </si>
  <si>
    <t>Sponsor equity required</t>
  </si>
  <si>
    <t>Sponsor equity OR mezz, lender consent</t>
  </si>
  <si>
    <t>Sponsor equity required, no exceptions</t>
  </si>
  <si>
    <t>Mezz or sponsor equity</t>
  </si>
  <si>
    <t>Monthly reporting</t>
  </si>
  <si>
    <t>Required during construction</t>
  </si>
  <si>
    <t>Required + lease-up reporting</t>
  </si>
  <si>
    <t>During construction</t>
  </si>
  <si>
    <t>Quarterly reporting</t>
  </si>
  <si>
    <t>Annual after conversion</t>
  </si>
  <si>
    <t>Optional</t>
  </si>
  <si>
    <t>Annual financials</t>
  </si>
  <si>
    <t>Audited</t>
  </si>
  <si>
    <t>Reviewed (CPA-prepared)</t>
  </si>
  <si>
    <t>Audited (preferred), reviewed (minimum)</t>
  </si>
  <si>
    <t>Reviewed</t>
  </si>
  <si>
    <t>Timeline to close</t>
  </si>
  <si>
    <t>70-90 days</t>
  </si>
  <si>
    <t>45-60 days</t>
  </si>
  <si>
    <t>90-120 days (life co committee)</t>
  </si>
  <si>
    <t>30-45 days</t>
  </si>
  <si>
    <t>Closing certainty</t>
  </si>
  <si>
    <t>High (committee-approved indicative)</t>
  </si>
  <si>
    <t>Medium-high (committee-approved, no rate-lock)</t>
  </si>
  <si>
    <t>Medium (committee not yet approved)</t>
  </si>
  <si>
    <t>Very high (most-flexible)</t>
  </si>
  <si>
    <t>Recommendation</t>
  </si>
  <si>
    <t>Best total cost, slowest close</t>
  </si>
  <si>
    <t>Faster close, non-recourse, higher cost</t>
  </si>
  <si>
    <t>Best long-term cost, lowest LTC, lowest close certainty</t>
  </si>
  <si>
    <t>Fastest close + most flexible covenants · highest cost</t>
  </si>
  <si>
    <t>Economics Summary</t>
  </si>
  <si>
    <t>Headline economics by lender. Reads from Term Sheet Input.</t>
  </si>
  <si>
    <t>Metric</t>
  </si>
  <si>
    <t>Rate (all-in)</t>
  </si>
  <si>
    <t>Covenant Checklist</t>
  </si>
  <si>
    <t>Financial covenants, reporting, and reserves by lender.</t>
  </si>
  <si>
    <t>Covenant</t>
  </si>
  <si>
    <t>Red Flag Matrix</t>
  </si>
  <si>
    <t>Flag concerns per category, per lender. Severity H/M/L in each cell.</t>
  </si>
  <si>
    <t>Red flag category</t>
  </si>
  <si>
    <t>Economics</t>
  </si>
  <si>
    <t>L — Lowest all-in cost</t>
  </si>
  <si>
    <t>H — All-in 10%+ vs Bank A 7.5%</t>
  </si>
  <si>
    <t>Structure</t>
  </si>
  <si>
    <t>Timing</t>
  </si>
  <si>
    <t>M — 70-90 day close</t>
  </si>
  <si>
    <t>H — 90-120 days, committee not yet approved</t>
  </si>
  <si>
    <t>L — 30-45 day close</t>
  </si>
  <si>
    <t>H — Full recourse during construction</t>
  </si>
  <si>
    <t>L — Non-recourse with standard carveouts</t>
  </si>
  <si>
    <t>M — Full during construction, non-recourse on permanent</t>
  </si>
  <si>
    <t>L — Non-recourse</t>
  </si>
  <si>
    <t>Control rights</t>
  </si>
  <si>
    <t>M — Hard lockbox, limited transfers</t>
  </si>
  <si>
    <t>Construction</t>
  </si>
  <si>
    <t>M — 36mo completion deadline tight for 240 units</t>
  </si>
  <si>
    <t>Exit limitations</t>
  </si>
  <si>
    <t>M — Yield maintenance through Y8 of permanent</t>
  </si>
  <si>
    <t>Ambiguous language</t>
  </si>
  <si>
    <t>Missing terms</t>
  </si>
  <si>
    <t>L — Lender review fee adds $25k unspecified</t>
  </si>
  <si>
    <t>Term Sheet Comparison</t>
  </si>
  <si>
    <t>Side-by-side comparison. Brass-bordered = best per row; burgundy = worst.</t>
  </si>
  <si>
    <t>Negotiation priority</t>
  </si>
  <si>
    <t>Notes</t>
  </si>
  <si>
    <t>M</t>
  </si>
  <si>
    <t>H</t>
  </si>
  <si>
    <t>L</t>
  </si>
  <si>
    <t>Reporting</t>
  </si>
  <si>
    <t>Covenants (DSCR)</t>
  </si>
  <si>
    <t>Required approvals</t>
  </si>
  <si>
    <t>Overall recommendation</t>
  </si>
  <si>
    <t>Rate &amp; Fee Charts</t>
  </si>
  <si>
    <t>Visual comparison of all-in rate and fees by lender. Auto-populates from Term Sheet Input.</t>
  </si>
  <si>
    <t>Loan type context:</t>
  </si>
  <si>
    <t>Annotation (based on loan type)</t>
  </si>
  <si>
    <t>Yield maintenance / prepayment</t>
  </si>
  <si>
    <t>CHART DATA (auto)</t>
  </si>
  <si>
    <t>Lender</t>
  </si>
  <si>
    <t>Rate / spread (text)</t>
  </si>
  <si>
    <t>Orig fee (text)</t>
  </si>
  <si>
    <t>Exit fee (text)</t>
  </si>
  <si>
    <t>Rate / spread</t>
  </si>
  <si>
    <t>NUMERIC (for charts)</t>
  </si>
  <si>
    <t>Spread (bps)</t>
  </si>
  <si>
    <t>Orig fee (%)</t>
  </si>
  <si>
    <t>Exit fee (%)</t>
  </si>
  <si>
    <t>Lender labels</t>
  </si>
  <si>
    <t>Negotiation Tracker</t>
  </si>
  <si>
    <t>Live issue log. Use this to drive the redline cycle.</t>
  </si>
  <si>
    <t>Issue</t>
  </si>
  <si>
    <t>B/L</t>
  </si>
  <si>
    <t>Why it matters</t>
  </si>
  <si>
    <t>Borrower ask</t>
  </si>
  <si>
    <t>Fallback</t>
  </si>
  <si>
    <t>Priority</t>
  </si>
  <si>
    <t>Status</t>
  </si>
  <si>
    <t>Owner</t>
  </si>
  <si>
    <t>Deadline</t>
  </si>
  <si>
    <t>Resolution notes</t>
  </si>
  <si>
    <t>Recourse burnoff</t>
  </si>
  <si>
    <t>B</t>
  </si>
  <si>
    <t>Sponsor wants full burnoff at stab; lender offers 50%</t>
  </si>
  <si>
    <t>Full burnoff at DSCR 1.30x + 12mo</t>
  </si>
  <si>
    <t>75% burnoff at stab</t>
  </si>
  <si>
    <t>Open</t>
  </si>
  <si>
    <t>Broker</t>
  </si>
  <si>
    <t>2026-06-05</t>
  </si>
  <si>
    <t>Total fees 1.50% effective with exit</t>
  </si>
  <si>
    <t>Reduce orig to 0.75%</t>
  </si>
  <si>
    <t>0.85%</t>
  </si>
  <si>
    <t>2026-06-10</t>
  </si>
  <si>
    <t>Cash sweep trigger</t>
  </si>
  <si>
    <t>DSCR &lt; 1.10x sweep is tight</t>
  </si>
  <si>
    <t>DSCR &lt; 1.05x</t>
  </si>
  <si>
    <t>1.05x</t>
  </si>
  <si>
    <t>Counsel</t>
  </si>
  <si>
    <t>Too restrictive on internal restructuring</t>
  </si>
  <si>
    <t>Broaden same-affiliate definition</t>
  </si>
  <si>
    <t>Counsel-drafted</t>
  </si>
  <si>
    <t>2026-06-12</t>
  </si>
  <si>
    <t>Construction completion deadline</t>
  </si>
  <si>
    <t>36mo tight for 240 units</t>
  </si>
  <si>
    <t>42mo + 6mo cure</t>
  </si>
  <si>
    <t>39mo + cure</t>
  </si>
  <si>
    <t>Sponsor</t>
  </si>
  <si>
    <t>2026-06-08</t>
  </si>
  <si>
    <t>Min net worth covenant</t>
  </si>
  <si>
    <t>$25M restricts other deals</t>
  </si>
  <si>
    <t>Drop to $20M</t>
  </si>
  <si>
    <t>$22.5M</t>
  </si>
  <si>
    <t>Extension fees</t>
  </si>
  <si>
    <t>50 bps × 12mo extension is high</t>
  </si>
  <si>
    <t>25 bps</t>
  </si>
  <si>
    <t>37.5 bps</t>
  </si>
  <si>
    <t>2026-06-15</t>
  </si>
  <si>
    <t>Lender review fee</t>
  </si>
  <si>
    <t>$25k unspecified lender review fee</t>
  </si>
  <si>
    <t>Waive or cap at $10k</t>
  </si>
  <si>
    <t>Cap $15k</t>
  </si>
  <si>
    <t>Final Summary</t>
  </si>
  <si>
    <t>One-page recommendation for IC distribution.</t>
  </si>
  <si>
    <t>Deal</t>
  </si>
  <si>
    <t>Latham Mews</t>
  </si>
  <si>
    <t>Property</t>
  </si>
  <si>
    <t>12200 Carolina Pines Dr, Charlotte NC 28269</t>
  </si>
  <si>
    <t>Latham Capital Partners</t>
  </si>
  <si>
    <t>Lenders solicited</t>
  </si>
  <si>
    <t>Bank A (Regional), Debt Fund B, Life Co C, Bridge D</t>
  </si>
  <si>
    <t>Recommended lender</t>
  </si>
  <si>
    <t>Bank A (Regional) — pending concessions</t>
  </si>
  <si>
    <t>Rationale</t>
  </si>
  <si>
    <t>Bank A has the lowest all-in cost (SOFR+275, 1.00% orig). Trade-offs: full recourse during construction (negotiating 50% burnoff at stab) and 70-90 day close. Backup path: Debt Fund B (non-recourse at 150 bps higher cost).</t>
  </si>
  <si>
    <t>Key concessions required</t>
  </si>
  <si>
    <t>1. Recourse burnoff to 50% at stabilization with DSCR test (HIGH); 2. Completion deadline 42mo + 6mo cure (HIGH); 3. Min net worth covenant reduced to $22.5M (MEDIUM).</t>
  </si>
  <si>
    <t>Backup lender</t>
  </si>
  <si>
    <t>Risk: cost</t>
  </si>
  <si>
    <t>Bank A at 7.5% all-in vs Debt Fund B at 9.25%. Backup path adds ~$1.8M/year carrying cost during construction.</t>
  </si>
  <si>
    <t>Risk: certainty</t>
  </si>
  <si>
    <t>Bank A is approved indicative — committee re-confirmation in 30 days.</t>
  </si>
  <si>
    <t>Target close: 2026-07-30 (70 days from term sheet receipt).</t>
  </si>
  <si>
    <t>Initial review · negotiating concessions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</si>
</sst>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6"/>
      <color rgb="FF0B1A33"/>
      <name val="Cambria"/>
      <family val="2"/>
    </font>
    <font>
      <i/>
      <sz val="11"/>
      <color rgb="FF3D4757"/>
      <name val="Cambria"/>
      <family val="2"/>
    </font>
    <font>
      <b/>
      <sz val="11"/>
      <color rgb="FFFAF6EE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rgb="FFFAF6EE"/>
      <name val="Calibri"/>
      <family val="2"/>
      <scheme val="minor"/>
    </font>
    <font>
      <b/>
      <sz val="10"/>
      <color rgb="FF0B1A33"/>
      <name val="Calibri"/>
      <family val="2"/>
      <scheme val="minor"/>
    </font>
    <font>
      <sz val="10"/>
      <color rgb="FF1F4E79"/>
      <name val="Calibri"/>
      <family val="2"/>
      <scheme val="minor"/>
    </font>
    <font>
      <sz val="10"/>
      <color rgb="FF3D4757"/>
      <name val="Calibri"/>
      <family val="2"/>
      <scheme val="minor"/>
    </font>
    <font>
      <b/>
      <sz val="9"/>
      <color rgb="FF9C5700"/>
      <name val="Calibri"/>
      <family val="2"/>
      <scheme val="minor"/>
    </font>
    <font>
      <b/>
      <sz val="10"/>
      <color rgb="FF16192A"/>
      <name val="Calibri"/>
      <family val="2"/>
      <scheme val="minor"/>
    </font>
    <font>
      <b/>
      <sz val="10"/>
      <color rgb="FFFAF6EE"/>
      <name val="Calibri"/>
      <family val="2"/>
      <scheme val="minor"/>
    </font>
    <font>
      <sz val="9"/>
      <color rgb="FF3D4757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B1A33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5EFE0"/>
        <bgColor indexed="64"/>
      </patternFill>
    </fill>
    <fill>
      <patternFill patternType="solid">
        <fgColor rgb="FF6E1E2F"/>
        <bgColor indexed="64"/>
      </patternFill>
    </fill>
  </fills>
  <borders count="4">
    <border>
      <left/>
      <right/>
      <top/>
      <bottom/>
      <diagonal/>
    </border>
    <border>
      <left style="thin">
        <color rgb="FFD8D2C4"/>
      </left>
      <right style="thin">
        <color rgb="FFD8D2C4"/>
      </right>
      <top style="thin">
        <color rgb="FFD8D2C4"/>
      </top>
      <bottom style="thin">
        <color rgb="FFD8D2C4"/>
      </bottom>
      <diagonal/>
    </border>
    <border>
      <left style="thin">
        <color rgb="FFB89A5B"/>
      </left>
      <right style="thin">
        <color rgb="FFB89A5B"/>
      </right>
      <top style="thin">
        <color rgb="FFB89A5B"/>
      </top>
      <bottom style="thin">
        <color rgb="FFB89A5B"/>
      </bottom>
      <diagonal/>
    </border>
    <border>
      <left style="thin">
        <color rgb="FF6E1E2F"/>
      </left>
      <right style="thin">
        <color rgb="FF6E1E2F"/>
      </right>
      <top style="thin">
        <color rgb="FF6E1E2F"/>
      </top>
      <bottom style="thin">
        <color rgb="FF6E1E2F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left" vertical="center" indent="1"/>
    </xf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Relationship Id="rId11" Type="http://schemas.openxmlformats.org/officeDocument/2006/relationships/styles" Target="styles.xml"/><Relationship Id="rId1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baseline="0">
                <a:solidFill>
                  <a:srgbClr val="0B1A33"/>
                </a:solidFill>
                <a:latin typeface="Calibri"/>
              </a:defRPr>
            </a:pPr>
            <a:r>
              <a:rPr lang="en-US" sz="1100" b="1" baseline="0">
                <a:solidFill>
                  <a:srgbClr val="0B1A33"/>
                </a:solidFill>
                <a:latin typeface="Calibri"/>
              </a:rPr>
              <a:t>All-in Spread by Lender (bps over SOFR)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Spread (bps)</c:v>
          </c:tx>
          <c:spPr>
            <a:solidFill>
              <a:srgbClr val="0B1A33"/>
            </a:solidFill>
            <a:ln>
              <a:solidFill>
                <a:srgbClr val="B89A5B"/>
              </a:solidFill>
            </a:ln>
          </c:spPr>
          <c:dLbls>
            <c:txPr>
              <a:bodyPr/>
              <a:lstStyle/>
              <a:p>
                <a:pPr>
                  <a:defRPr sz="800" baseline="0">
                    <a:solidFill>
                      <a:srgbClr val="FAF6EE"/>
                    </a:solidFill>
                  </a:defRPr>
                </a:pPr>
                <a:endParaRPr lang="en-US"/>
              </a:p>
            </c:txPr>
            <c:showVal val="1"/>
          </c:dLbls>
          <c:cat>
            <c:strRef>
              <c:f>'Rate &amp; Fee Charts'!$C$25:$F$25</c:f>
              <c:strCache>
                <c:ptCount val="4"/>
                <c:pt idx="0">
                  <c:v>Bank A (Regional)</c:v>
                </c:pt>
                <c:pt idx="1">
                  <c:v>Debt Fund B</c:v>
                </c:pt>
                <c:pt idx="2">
                  <c:v>Life Co C</c:v>
                </c:pt>
                <c:pt idx="3">
                  <c:v>Bridge D</c:v>
                </c:pt>
              </c:strCache>
            </c:strRef>
          </c:cat>
          <c:val>
            <c:numRef>
              <c:f>'Rate &amp; Fee Charts'!$C$22:$F$22</c:f>
              <c:numCache>
                <c:formatCode>General</c:formatCode>
                <c:ptCount val="4"/>
                <c:pt idx="0">
                  <c:v>275</c:v>
                </c:pt>
                <c:pt idx="1">
                  <c:v>425</c:v>
                </c:pt>
                <c:pt idx="2">
                  <c:v>200</c:v>
                </c:pt>
                <c:pt idx="3">
                  <c:v>500</c:v>
                </c:pt>
              </c:numCache>
            </c:numRef>
          </c:val>
        </c:ser>
        <c:axId val="50010001"/>
        <c:axId val="50010002"/>
      </c:bar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900" baseline="0">
                    <a:latin typeface="Calibri"/>
                  </a:defRPr>
                </a:pPr>
                <a:r>
                  <a:rPr lang="en-US" sz="900" baseline="0">
                    <a:latin typeface="Calibri"/>
                  </a:rPr>
                  <a:t>Lender</a:t>
                </a:r>
              </a:p>
            </c:rich>
          </c:tx>
          <c:layout/>
        </c:title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900" baseline="0">
                    <a:latin typeface="Calibri"/>
                  </a:defRPr>
                </a:pPr>
                <a:r>
                  <a:rPr lang="en-US" sz="900" baseline="0">
                    <a:latin typeface="Calibri"/>
                  </a:rPr>
                  <a:t>Spread (bps)</a:t>
                </a:r>
              </a:p>
            </c:rich>
          </c:tx>
          <c:layout/>
        </c:title>
        <c:numFmt formatCode="General" sourceLinked="1"/>
        <c:tickLblPos val="nextTo"/>
        <c:crossAx val="50010001"/>
        <c:crosses val="autoZero"/>
        <c:crossBetween val="between"/>
      </c:valAx>
      <c:spPr>
        <a:solidFill>
          <a:srgbClr val="FAF6EE"/>
        </a:solidFill>
      </c:spPr>
    </c:plotArea>
    <c:plotVisOnly val="1"/>
  </c:chart>
  <c:spPr>
    <a:solidFill>
      <a:srgbClr val="FAF6EE"/>
    </a:solidFill>
    <a:ln>
      <a:solidFill>
        <a:srgbClr val="D8D2C4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baseline="0">
                <a:solidFill>
                  <a:srgbClr val="0B1A33"/>
                </a:solidFill>
                <a:latin typeface="Calibri"/>
              </a:defRPr>
            </a:pPr>
            <a:r>
              <a:rPr lang="en-US" sz="1100" b="1" baseline="0">
                <a:solidFill>
                  <a:srgbClr val="0B1A33"/>
                </a:solidFill>
                <a:latin typeface="Calibri"/>
              </a:rPr>
              <a:t>Origination + Exit Fee by Lender (%)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Origination fee (%)</c:v>
          </c:tx>
          <c:spPr>
            <a:solidFill>
              <a:srgbClr val="0B1A33"/>
            </a:solidFill>
            <a:ln>
              <a:solidFill>
                <a:srgbClr val="B89A5B"/>
              </a:solidFill>
            </a:ln>
          </c:spPr>
          <c:dLbls>
            <c:numFmt formatCode="0.00%" sourceLinked="0"/>
            <c:txPr>
              <a:bodyPr/>
              <a:lstStyle/>
              <a:p>
                <a:pPr>
                  <a:defRPr sz="700" baseline="0">
                    <a:solidFill>
                      <a:srgbClr val="FAF6EE"/>
                    </a:solidFill>
                  </a:defRPr>
                </a:pPr>
                <a:endParaRPr lang="en-US"/>
              </a:p>
            </c:txPr>
            <c:showVal val="1"/>
          </c:dLbls>
          <c:cat>
            <c:strRef>
              <c:f>'Rate &amp; Fee Charts'!$C$25:$F$25</c:f>
              <c:strCache>
                <c:ptCount val="4"/>
                <c:pt idx="0">
                  <c:v>Bank A (Regional)</c:v>
                </c:pt>
                <c:pt idx="1">
                  <c:v>Debt Fund B</c:v>
                </c:pt>
                <c:pt idx="2">
                  <c:v>Life Co C</c:v>
                </c:pt>
                <c:pt idx="3">
                  <c:v>Bridge D</c:v>
                </c:pt>
              </c:strCache>
            </c:strRef>
          </c:cat>
          <c:val>
            <c:numRef>
              <c:f>'Rate &amp; Fee Charts'!$C$23:$F$23</c:f>
              <c:numCache>
                <c:formatCode>General</c:formatCode>
                <c:ptCount val="4"/>
                <c:pt idx="0">
                  <c:v>1</c:v>
                </c:pt>
                <c:pt idx="1">
                  <c:v>1.5</c:v>
                </c:pt>
                <c:pt idx="2">
                  <c:v>1.25</c:v>
                </c:pt>
                <c:pt idx="3">
                  <c:v>1.5</c:v>
                </c:pt>
              </c:numCache>
            </c:numRef>
          </c:val>
        </c:ser>
        <c:ser>
          <c:idx val="1"/>
          <c:order val="1"/>
          <c:tx>
            <c:v>Exit fee (%)</c:v>
          </c:tx>
          <c:spPr>
            <a:solidFill>
              <a:srgbClr val="B89A5B"/>
            </a:solidFill>
            <a:ln>
              <a:solidFill>
                <a:srgbClr val="0B1A33"/>
              </a:solidFill>
            </a:ln>
          </c:spPr>
          <c:dLbls>
            <c:numFmt formatCode="0.00%" sourceLinked="0"/>
            <c:txPr>
              <a:bodyPr/>
              <a:lstStyle/>
              <a:p>
                <a:pPr>
                  <a:defRPr sz="700" baseline="0">
                    <a:solidFill>
                      <a:srgbClr val="0B1A33"/>
                    </a:solidFill>
                  </a:defRPr>
                </a:pPr>
                <a:endParaRPr lang="en-US"/>
              </a:p>
            </c:txPr>
            <c:showVal val="1"/>
          </c:dLbls>
          <c:cat>
            <c:strRef>
              <c:f>'Rate &amp; Fee Charts'!$C$25:$F$25</c:f>
              <c:strCache>
                <c:ptCount val="4"/>
                <c:pt idx="0">
                  <c:v>Bank A (Regional)</c:v>
                </c:pt>
                <c:pt idx="1">
                  <c:v>Debt Fund B</c:v>
                </c:pt>
                <c:pt idx="2">
                  <c:v>Life Co C</c:v>
                </c:pt>
                <c:pt idx="3">
                  <c:v>Bridge D</c:v>
                </c:pt>
              </c:strCache>
            </c:strRef>
          </c:cat>
          <c:val>
            <c:numRef>
              <c:f>'Rate &amp; Fee Charts'!$C$24:$F$24</c:f>
              <c:numCache>
                <c:formatCode>General</c:formatCode>
                <c:ptCount val="4"/>
                <c:pt idx="0">
                  <c:v>0.5</c:v>
                </c:pt>
                <c:pt idx="1">
                  <c:v>1</c:v>
                </c:pt>
                <c:pt idx="2">
                  <c:v>0</c:v>
                </c:pt>
                <c:pt idx="3">
                  <c:v>1.5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900" baseline="0">
                    <a:latin typeface="Calibri"/>
                  </a:defRPr>
                </a:pPr>
                <a:r>
                  <a:rPr lang="en-US" sz="900" baseline="0">
                    <a:latin typeface="Calibri"/>
                  </a:rPr>
                  <a:t>Lender</a:t>
                </a:r>
              </a:p>
            </c:rich>
          </c:tx>
          <c:layout/>
        </c:title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900" baseline="0">
                    <a:latin typeface="Calibri"/>
                  </a:defRPr>
                </a:pPr>
                <a:r>
                  <a:rPr lang="en-US" sz="900" baseline="0">
                    <a:latin typeface="Calibri"/>
                  </a:rPr>
                  <a:t>Fee (%)</a:t>
                </a:r>
              </a:p>
            </c:rich>
          </c:tx>
          <c:layout/>
        </c:title>
        <c:numFmt formatCode="0.00" sourceLinked="0"/>
        <c:tickLblPos val="nextTo"/>
        <c:crossAx val="50020001"/>
        <c:crosses val="autoZero"/>
        <c:crossBetween val="between"/>
      </c:valAx>
      <c:spPr>
        <a:solidFill>
          <a:srgbClr val="FAF6EE"/>
        </a:solidFill>
      </c:spPr>
    </c:plotArea>
    <c:legend>
      <c:legendPos val="r"/>
      <c:layout/>
    </c:legend>
    <c:plotVisOnly val="1"/>
  </c:chart>
  <c:spPr>
    <a:solidFill>
      <a:srgbClr val="FAF6EE"/>
    </a:solidFill>
    <a:ln>
      <a:solidFill>
        <a:srgbClr val="D8D2C4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3</xdr:col>
      <xdr:colOff>571500</xdr:colOff>
      <xdr:row>39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12</xdr:col>
      <xdr:colOff>314325</xdr:colOff>
      <xdr:row>39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B1A33"/>
  </sheetPr>
  <dimension ref="B2:B19"/>
  <sheetViews>
    <sheetView showGridLines="0" tabSelected="1" workbookViewId="0"/>
  </sheetViews>
  <sheetFormatPr defaultRowHeight="15"/>
  <cols>
    <col min="1" max="1" width="2.7109375" customWidth="1"/>
    <col min="2" max="2" width="100.7109375" customWidth="1"/>
  </cols>
  <sheetData>
    <row r="2" spans="2:2">
      <c r="B2" s="1" t="s">
        <v>0</v>
      </c>
    </row>
    <row r="3" spans="2:2">
      <c r="B3" s="2" t="s">
        <v>1</v>
      </c>
    </row>
    <row r="6" spans="2:2">
      <c r="B6" s="3" t="s">
        <v>2</v>
      </c>
    </row>
    <row r="7" spans="2:2">
      <c r="B7" s="4" t="s">
        <v>3</v>
      </c>
    </row>
    <row r="8" spans="2:2">
      <c r="B8" s="4" t="s">
        <v>4</v>
      </c>
    </row>
    <row r="9" spans="2:2">
      <c r="B9" s="4" t="s">
        <v>5</v>
      </c>
    </row>
    <row r="10" spans="2:2">
      <c r="B10" s="4" t="s">
        <v>6</v>
      </c>
    </row>
    <row r="12" spans="2:2">
      <c r="B12" s="3" t="s">
        <v>7</v>
      </c>
    </row>
    <row r="13" spans="2:2">
      <c r="B13" s="4" t="s">
        <v>8</v>
      </c>
    </row>
    <row r="14" spans="2:2">
      <c r="B14" s="4" t="s">
        <v>9</v>
      </c>
    </row>
    <row r="15" spans="2:2">
      <c r="B15" s="4" t="s">
        <v>10</v>
      </c>
    </row>
    <row r="16" spans="2:2">
      <c r="B16" s="4" t="s">
        <v>11</v>
      </c>
    </row>
    <row r="18" spans="2:2">
      <c r="B18" s="3" t="s">
        <v>12</v>
      </c>
    </row>
    <row r="19" spans="2:2">
      <c r="B19" s="4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B89A5B"/>
  </sheetPr>
  <dimension ref="B2:F44"/>
  <sheetViews>
    <sheetView showGridLine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/>
  <cols>
    <col min="1" max="1" width="2.7109375" customWidth="1"/>
    <col min="2" max="2" width="26.7109375" customWidth="1"/>
    <col min="3" max="6" width="34.7109375" customWidth="1"/>
  </cols>
  <sheetData>
    <row r="2" spans="2:6">
      <c r="B2" s="1" t="s">
        <v>14</v>
      </c>
      <c r="C2" s="1"/>
      <c r="D2" s="1"/>
      <c r="E2" s="1"/>
      <c r="F2" s="1"/>
    </row>
    <row r="3" spans="2:6">
      <c r="B3" s="2" t="s">
        <v>15</v>
      </c>
      <c r="C3" s="2"/>
      <c r="D3" s="2"/>
      <c r="E3" s="2"/>
      <c r="F3" s="2"/>
    </row>
    <row r="5" spans="2:6">
      <c r="B5" s="5" t="s">
        <v>16</v>
      </c>
      <c r="C5" s="5" t="s">
        <v>17</v>
      </c>
      <c r="D5" s="5" t="s">
        <v>18</v>
      </c>
      <c r="E5" s="5" t="s">
        <v>19</v>
      </c>
      <c r="F5" s="5" t="s">
        <v>20</v>
      </c>
    </row>
    <row r="6" spans="2:6" ht="28" customHeight="1">
      <c r="B6" s="6" t="s">
        <v>21</v>
      </c>
      <c r="C6" s="7" t="s">
        <v>22</v>
      </c>
      <c r="D6" s="7" t="s">
        <v>23</v>
      </c>
      <c r="E6" s="7" t="s">
        <v>24</v>
      </c>
      <c r="F6" s="7" t="s">
        <v>25</v>
      </c>
    </row>
    <row r="7" spans="2:6" ht="28" customHeight="1">
      <c r="B7" s="6" t="s">
        <v>26</v>
      </c>
      <c r="C7" s="7" t="s">
        <v>27</v>
      </c>
      <c r="D7" s="7" t="s">
        <v>28</v>
      </c>
      <c r="E7" s="7" t="s">
        <v>29</v>
      </c>
      <c r="F7" s="7" t="s">
        <v>30</v>
      </c>
    </row>
    <row r="8" spans="2:6" ht="28" customHeight="1">
      <c r="B8" s="6" t="s">
        <v>31</v>
      </c>
      <c r="C8" s="7" t="s">
        <v>32</v>
      </c>
      <c r="D8" s="7" t="s">
        <v>33</v>
      </c>
      <c r="E8" s="7" t="s">
        <v>34</v>
      </c>
      <c r="F8" s="7" t="s">
        <v>35</v>
      </c>
    </row>
    <row r="9" spans="2:6" ht="28" customHeight="1">
      <c r="B9" s="6" t="s">
        <v>36</v>
      </c>
      <c r="C9" s="7" t="s">
        <v>37</v>
      </c>
      <c r="D9" s="7" t="s">
        <v>38</v>
      </c>
      <c r="E9" s="7" t="s">
        <v>39</v>
      </c>
      <c r="F9" s="7" t="s">
        <v>40</v>
      </c>
    </row>
    <row r="10" spans="2:6" ht="28" customHeight="1">
      <c r="B10" s="6" t="s">
        <v>41</v>
      </c>
      <c r="C10" s="7" t="s">
        <v>42</v>
      </c>
      <c r="D10" s="7" t="s">
        <v>43</v>
      </c>
      <c r="E10" s="7" t="s">
        <v>44</v>
      </c>
      <c r="F10" s="7" t="s">
        <v>45</v>
      </c>
    </row>
    <row r="11" spans="2:6" ht="28" customHeight="1">
      <c r="B11" s="6" t="s">
        <v>16</v>
      </c>
      <c r="C11" s="7" t="s">
        <v>46</v>
      </c>
      <c r="D11" s="7" t="s">
        <v>47</v>
      </c>
      <c r="E11" s="7" t="s">
        <v>48</v>
      </c>
      <c r="F11" s="7" t="s">
        <v>49</v>
      </c>
    </row>
    <row r="12" spans="2:6" ht="28" customHeight="1">
      <c r="B12" s="6" t="s">
        <v>50</v>
      </c>
      <c r="C12" s="7" t="s">
        <v>51</v>
      </c>
      <c r="D12" s="7" t="s">
        <v>52</v>
      </c>
      <c r="E12" s="7" t="s">
        <v>53</v>
      </c>
      <c r="F12" s="7" t="s">
        <v>52</v>
      </c>
    </row>
    <row r="13" spans="2:6" ht="28" customHeight="1">
      <c r="B13" s="6" t="s">
        <v>54</v>
      </c>
      <c r="C13" s="7" t="s">
        <v>55</v>
      </c>
      <c r="D13" s="7" t="s">
        <v>56</v>
      </c>
      <c r="E13" s="7" t="s">
        <v>57</v>
      </c>
      <c r="F13" s="7" t="s">
        <v>58</v>
      </c>
    </row>
    <row r="14" spans="2:6" ht="28" customHeight="1">
      <c r="B14" s="6" t="s">
        <v>59</v>
      </c>
      <c r="C14" s="7" t="s">
        <v>60</v>
      </c>
      <c r="D14" s="7" t="s">
        <v>61</v>
      </c>
      <c r="E14" s="7" t="s">
        <v>62</v>
      </c>
      <c r="F14" s="7" t="s">
        <v>61</v>
      </c>
    </row>
    <row r="15" spans="2:6" ht="28" customHeight="1">
      <c r="B15" s="6" t="s">
        <v>63</v>
      </c>
      <c r="C15" s="7" t="s">
        <v>64</v>
      </c>
      <c r="D15" s="7" t="s">
        <v>60</v>
      </c>
      <c r="E15" s="7" t="s">
        <v>65</v>
      </c>
      <c r="F15" s="7" t="s">
        <v>66</v>
      </c>
    </row>
    <row r="16" spans="2:6" ht="28" customHeight="1">
      <c r="B16" s="6" t="s">
        <v>67</v>
      </c>
      <c r="C16" s="7" t="s">
        <v>68</v>
      </c>
      <c r="D16" s="7" t="s">
        <v>69</v>
      </c>
      <c r="E16" s="7" t="s">
        <v>70</v>
      </c>
      <c r="F16" s="7" t="s">
        <v>71</v>
      </c>
    </row>
    <row r="17" spans="2:6" ht="28" customHeight="1">
      <c r="B17" s="6" t="s">
        <v>72</v>
      </c>
      <c r="C17" s="7" t="s">
        <v>73</v>
      </c>
      <c r="D17" s="7" t="s">
        <v>74</v>
      </c>
      <c r="E17" s="7" t="s">
        <v>75</v>
      </c>
      <c r="F17" s="7" t="s">
        <v>76</v>
      </c>
    </row>
    <row r="18" spans="2:6" ht="28" customHeight="1">
      <c r="B18" s="6" t="s">
        <v>77</v>
      </c>
      <c r="C18" s="7" t="s">
        <v>78</v>
      </c>
      <c r="D18" s="7" t="s">
        <v>79</v>
      </c>
      <c r="E18" s="7" t="s">
        <v>80</v>
      </c>
      <c r="F18" s="7" t="s">
        <v>80</v>
      </c>
    </row>
    <row r="19" spans="2:6" ht="28" customHeight="1">
      <c r="B19" s="6" t="s">
        <v>81</v>
      </c>
      <c r="C19" s="7" t="s">
        <v>82</v>
      </c>
      <c r="D19" s="7" t="s">
        <v>83</v>
      </c>
      <c r="E19" s="7" t="s">
        <v>84</v>
      </c>
      <c r="F19" s="7" t="s">
        <v>83</v>
      </c>
    </row>
    <row r="20" spans="2:6" ht="28" customHeight="1">
      <c r="B20" s="6" t="s">
        <v>85</v>
      </c>
      <c r="C20" s="7" t="s">
        <v>86</v>
      </c>
      <c r="D20" s="7" t="s">
        <v>83</v>
      </c>
      <c r="E20" s="7" t="s">
        <v>84</v>
      </c>
      <c r="F20" s="7" t="s">
        <v>83</v>
      </c>
    </row>
    <row r="21" spans="2:6" ht="28" customHeight="1">
      <c r="B21" s="6" t="s">
        <v>87</v>
      </c>
      <c r="C21" s="7" t="s">
        <v>88</v>
      </c>
      <c r="D21" s="7" t="s">
        <v>89</v>
      </c>
      <c r="E21" s="7" t="s">
        <v>88</v>
      </c>
      <c r="F21" s="7" t="s">
        <v>89</v>
      </c>
    </row>
    <row r="22" spans="2:6" ht="28" customHeight="1">
      <c r="B22" s="6" t="s">
        <v>90</v>
      </c>
      <c r="C22" s="7" t="s">
        <v>91</v>
      </c>
      <c r="D22" s="7" t="s">
        <v>92</v>
      </c>
      <c r="E22" s="7" t="s">
        <v>93</v>
      </c>
      <c r="F22" s="7" t="s">
        <v>94</v>
      </c>
    </row>
    <row r="23" spans="2:6" ht="28" customHeight="1">
      <c r="B23" s="6" t="s">
        <v>95</v>
      </c>
      <c r="C23" s="7" t="s">
        <v>96</v>
      </c>
      <c r="D23" s="7" t="s">
        <v>97</v>
      </c>
      <c r="E23" s="7" t="s">
        <v>98</v>
      </c>
      <c r="F23" s="7" t="s">
        <v>99</v>
      </c>
    </row>
    <row r="24" spans="2:6" ht="28" customHeight="1">
      <c r="B24" s="6" t="s">
        <v>100</v>
      </c>
      <c r="C24" s="7" t="s">
        <v>101</v>
      </c>
      <c r="D24" s="7" t="s">
        <v>102</v>
      </c>
      <c r="E24" s="7" t="s">
        <v>103</v>
      </c>
      <c r="F24" s="7" t="s">
        <v>104</v>
      </c>
    </row>
    <row r="25" spans="2:6" ht="28" customHeight="1">
      <c r="B25" s="6" t="s">
        <v>105</v>
      </c>
      <c r="C25" s="7" t="s">
        <v>106</v>
      </c>
      <c r="D25" s="7" t="s">
        <v>107</v>
      </c>
      <c r="E25" s="7" t="s">
        <v>108</v>
      </c>
      <c r="F25" s="7" t="s">
        <v>109</v>
      </c>
    </row>
    <row r="26" spans="2:6" ht="28" customHeight="1">
      <c r="B26" s="6" t="s">
        <v>110</v>
      </c>
      <c r="C26" s="7" t="s">
        <v>111</v>
      </c>
      <c r="D26" s="7" t="s">
        <v>112</v>
      </c>
      <c r="E26" s="7" t="s">
        <v>113</v>
      </c>
      <c r="F26" s="7" t="s">
        <v>114</v>
      </c>
    </row>
    <row r="27" spans="2:6" ht="28" customHeight="1">
      <c r="B27" s="6" t="s">
        <v>115</v>
      </c>
      <c r="C27" s="7" t="s">
        <v>116</v>
      </c>
      <c r="D27" s="7" t="s">
        <v>117</v>
      </c>
      <c r="E27" s="7" t="s">
        <v>118</v>
      </c>
      <c r="F27" s="7" t="s">
        <v>119</v>
      </c>
    </row>
    <row r="28" spans="2:6" ht="28" customHeight="1">
      <c r="B28" s="6" t="s">
        <v>120</v>
      </c>
      <c r="C28" s="7" t="s">
        <v>121</v>
      </c>
      <c r="D28" s="7" t="s">
        <v>122</v>
      </c>
      <c r="E28" s="7" t="s">
        <v>123</v>
      </c>
      <c r="F28" s="7" t="s">
        <v>122</v>
      </c>
    </row>
    <row r="29" spans="2:6" ht="28" customHeight="1">
      <c r="B29" s="6" t="s">
        <v>124</v>
      </c>
      <c r="C29" s="7" t="s">
        <v>125</v>
      </c>
      <c r="D29" s="7" t="s">
        <v>126</v>
      </c>
      <c r="E29" s="7" t="s">
        <v>127</v>
      </c>
      <c r="F29" s="7" t="s">
        <v>125</v>
      </c>
    </row>
    <row r="30" spans="2:6" ht="28" customHeight="1">
      <c r="B30" s="6" t="s">
        <v>128</v>
      </c>
      <c r="C30" s="7" t="s">
        <v>129</v>
      </c>
      <c r="D30" s="7" t="s">
        <v>130</v>
      </c>
      <c r="E30" s="7" t="s">
        <v>131</v>
      </c>
      <c r="F30" s="7" t="s">
        <v>132</v>
      </c>
    </row>
    <row r="31" spans="2:6" ht="28" customHeight="1">
      <c r="B31" s="6" t="s">
        <v>133</v>
      </c>
      <c r="C31" s="7" t="s">
        <v>134</v>
      </c>
      <c r="D31" s="7" t="s">
        <v>135</v>
      </c>
      <c r="E31" s="7" t="s">
        <v>136</v>
      </c>
      <c r="F31" s="7" t="s">
        <v>137</v>
      </c>
    </row>
    <row r="32" spans="2:6" ht="28" customHeight="1">
      <c r="B32" s="6" t="s">
        <v>138</v>
      </c>
      <c r="C32" s="7" t="s">
        <v>139</v>
      </c>
      <c r="D32" s="7" t="s">
        <v>140</v>
      </c>
      <c r="E32" s="7" t="s">
        <v>141</v>
      </c>
      <c r="F32" s="7" t="s">
        <v>142</v>
      </c>
    </row>
    <row r="33" spans="2:6" ht="28" customHeight="1">
      <c r="B33" s="6" t="s">
        <v>143</v>
      </c>
      <c r="C33" s="7" t="s">
        <v>144</v>
      </c>
      <c r="D33" s="7" t="s">
        <v>145</v>
      </c>
      <c r="E33" s="7" t="s">
        <v>146</v>
      </c>
      <c r="F33" s="7" t="s">
        <v>147</v>
      </c>
    </row>
    <row r="34" spans="2:6" ht="28" customHeight="1">
      <c r="B34" s="6" t="s">
        <v>148</v>
      </c>
      <c r="C34" s="7" t="s">
        <v>149</v>
      </c>
      <c r="D34" s="7" t="s">
        <v>150</v>
      </c>
      <c r="E34" s="7" t="s">
        <v>151</v>
      </c>
      <c r="F34" s="7" t="s">
        <v>149</v>
      </c>
    </row>
    <row r="35" spans="2:6" ht="28" customHeight="1">
      <c r="B35" s="6" t="s">
        <v>152</v>
      </c>
      <c r="C35" s="7" t="s">
        <v>153</v>
      </c>
      <c r="D35" s="7" t="s">
        <v>153</v>
      </c>
      <c r="E35" s="7" t="s">
        <v>153</v>
      </c>
      <c r="F35" s="7" t="s">
        <v>153</v>
      </c>
    </row>
    <row r="36" spans="2:6" ht="28" customHeight="1">
      <c r="B36" s="6" t="s">
        <v>154</v>
      </c>
      <c r="C36" s="7" t="s">
        <v>155</v>
      </c>
      <c r="D36" s="7" t="s">
        <v>156</v>
      </c>
      <c r="E36" s="7" t="s">
        <v>156</v>
      </c>
      <c r="F36" s="7" t="s">
        <v>156</v>
      </c>
    </row>
    <row r="37" spans="2:6" ht="28" customHeight="1">
      <c r="B37" s="6" t="s">
        <v>157</v>
      </c>
      <c r="C37" s="7" t="s">
        <v>158</v>
      </c>
      <c r="D37" s="7" t="s">
        <v>159</v>
      </c>
      <c r="E37" s="7" t="s">
        <v>160</v>
      </c>
      <c r="F37" s="7" t="s">
        <v>161</v>
      </c>
    </row>
    <row r="38" spans="2:6" ht="28" customHeight="1">
      <c r="B38" s="6" t="s">
        <v>162</v>
      </c>
      <c r="C38" s="7" t="s">
        <v>163</v>
      </c>
      <c r="D38" s="7" t="s">
        <v>164</v>
      </c>
      <c r="E38" s="7" t="s">
        <v>165</v>
      </c>
      <c r="F38" s="7" t="s">
        <v>166</v>
      </c>
    </row>
    <row r="39" spans="2:6" ht="28" customHeight="1">
      <c r="B39" s="6" t="s">
        <v>167</v>
      </c>
      <c r="C39" s="7" t="s">
        <v>168</v>
      </c>
      <c r="D39" s="7" t="s">
        <v>169</v>
      </c>
      <c r="E39" s="7" t="s">
        <v>170</v>
      </c>
      <c r="F39" s="7" t="s">
        <v>169</v>
      </c>
    </row>
    <row r="40" spans="2:6" ht="28" customHeight="1">
      <c r="B40" s="6" t="s">
        <v>171</v>
      </c>
      <c r="C40" s="7" t="s">
        <v>84</v>
      </c>
      <c r="D40" s="7" t="s">
        <v>84</v>
      </c>
      <c r="E40" s="7" t="s">
        <v>172</v>
      </c>
      <c r="F40" s="7" t="s">
        <v>173</v>
      </c>
    </row>
    <row r="41" spans="2:6" ht="28" customHeight="1">
      <c r="B41" s="6" t="s">
        <v>174</v>
      </c>
      <c r="C41" s="7" t="s">
        <v>175</v>
      </c>
      <c r="D41" s="7" t="s">
        <v>176</v>
      </c>
      <c r="E41" s="7" t="s">
        <v>177</v>
      </c>
      <c r="F41" s="7" t="s">
        <v>178</v>
      </c>
    </row>
    <row r="42" spans="2:6" ht="28" customHeight="1">
      <c r="B42" s="6" t="s">
        <v>179</v>
      </c>
      <c r="C42" s="7" t="s">
        <v>180</v>
      </c>
      <c r="D42" s="7" t="s">
        <v>181</v>
      </c>
      <c r="E42" s="7" t="s">
        <v>182</v>
      </c>
      <c r="F42" s="7" t="s">
        <v>183</v>
      </c>
    </row>
    <row r="43" spans="2:6" ht="28" customHeight="1">
      <c r="B43" s="6" t="s">
        <v>184</v>
      </c>
      <c r="C43" s="7" t="s">
        <v>185</v>
      </c>
      <c r="D43" s="7" t="s">
        <v>186</v>
      </c>
      <c r="E43" s="7" t="s">
        <v>187</v>
      </c>
      <c r="F43" s="7" t="s">
        <v>188</v>
      </c>
    </row>
    <row r="44" spans="2:6" ht="28" customHeight="1">
      <c r="B44" s="6" t="s">
        <v>189</v>
      </c>
      <c r="C44" s="7" t="s">
        <v>190</v>
      </c>
      <c r="D44" s="7" t="s">
        <v>191</v>
      </c>
      <c r="E44" s="7" t="s">
        <v>192</v>
      </c>
      <c r="F44" s="7" t="s">
        <v>193</v>
      </c>
    </row>
  </sheetData>
  <mergeCells count="2">
    <mergeCell ref="B2:F2"/>
    <mergeCell ref="B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B89A5B"/>
  </sheetPr>
  <dimension ref="B2:F17"/>
  <sheetViews>
    <sheetView showGridLines="0" workbookViewId="0"/>
  </sheetViews>
  <sheetFormatPr defaultRowHeight="15"/>
  <cols>
    <col min="1" max="1" width="2.7109375" customWidth="1"/>
    <col min="2" max="2" width="28.7109375" customWidth="1"/>
    <col min="3" max="6" width="30.7109375" customWidth="1"/>
  </cols>
  <sheetData>
    <row r="2" spans="2:6">
      <c r="B2" s="1" t="s">
        <v>194</v>
      </c>
      <c r="C2" s="1"/>
      <c r="D2" s="1"/>
      <c r="E2" s="1"/>
      <c r="F2" s="1"/>
    </row>
    <row r="3" spans="2:6">
      <c r="B3" s="2" t="s">
        <v>195</v>
      </c>
      <c r="C3" s="2"/>
      <c r="D3" s="2"/>
      <c r="E3" s="2"/>
      <c r="F3" s="2"/>
    </row>
    <row r="5" spans="2:6">
      <c r="B5" s="5" t="s">
        <v>196</v>
      </c>
      <c r="C5" s="5" t="s">
        <v>17</v>
      </c>
      <c r="D5" s="5" t="s">
        <v>18</v>
      </c>
      <c r="E5" s="5" t="s">
        <v>19</v>
      </c>
      <c r="F5" s="5" t="s">
        <v>20</v>
      </c>
    </row>
    <row r="6" spans="2:6" ht="24" customHeight="1">
      <c r="B6" s="6" t="s">
        <v>26</v>
      </c>
      <c r="C6" s="8">
        <f>'Term Sheet Input'!C7</f>
        <v>0</v>
      </c>
      <c r="D6" s="8">
        <f>'Term Sheet Input'!D7</f>
        <v>0</v>
      </c>
      <c r="E6" s="8">
        <f>'Term Sheet Input'!E7</f>
        <v>0</v>
      </c>
      <c r="F6" s="8">
        <f>'Term Sheet Input'!F7</f>
        <v>0</v>
      </c>
    </row>
    <row r="7" spans="2:6" ht="24" customHeight="1">
      <c r="B7" s="6" t="s">
        <v>197</v>
      </c>
      <c r="C7" s="8">
        <f>'Term Sheet Input'!C8</f>
        <v>0</v>
      </c>
      <c r="D7" s="8">
        <f>'Term Sheet Input'!D8</f>
        <v>0</v>
      </c>
      <c r="E7" s="8">
        <f>'Term Sheet Input'!E8</f>
        <v>0</v>
      </c>
      <c r="F7" s="8">
        <f>'Term Sheet Input'!F8</f>
        <v>0</v>
      </c>
    </row>
    <row r="8" spans="2:6" ht="24" customHeight="1">
      <c r="B8" s="6" t="s">
        <v>36</v>
      </c>
      <c r="C8" s="8">
        <f>'Term Sheet Input'!C9</f>
        <v>0</v>
      </c>
      <c r="D8" s="8">
        <f>'Term Sheet Input'!D9</f>
        <v>0</v>
      </c>
      <c r="E8" s="8">
        <f>'Term Sheet Input'!E9</f>
        <v>0</v>
      </c>
      <c r="F8" s="8">
        <f>'Term Sheet Input'!F9</f>
        <v>0</v>
      </c>
    </row>
    <row r="9" spans="2:6" ht="24" customHeight="1">
      <c r="B9" s="6" t="s">
        <v>59</v>
      </c>
      <c r="C9" s="8">
        <f>'Term Sheet Input'!C14</f>
        <v>0</v>
      </c>
      <c r="D9" s="8">
        <f>'Term Sheet Input'!D14</f>
        <v>0</v>
      </c>
      <c r="E9" s="8">
        <f>'Term Sheet Input'!E14</f>
        <v>0</v>
      </c>
      <c r="F9" s="8">
        <f>'Term Sheet Input'!F14</f>
        <v>0</v>
      </c>
    </row>
    <row r="10" spans="2:6" ht="24" customHeight="1">
      <c r="B10" s="6" t="s">
        <v>63</v>
      </c>
      <c r="C10" s="8">
        <f>'Term Sheet Input'!C15</f>
        <v>0</v>
      </c>
      <c r="D10" s="8">
        <f>'Term Sheet Input'!D15</f>
        <v>0</v>
      </c>
      <c r="E10" s="8">
        <f>'Term Sheet Input'!E15</f>
        <v>0</v>
      </c>
      <c r="F10" s="8">
        <f>'Term Sheet Input'!F15</f>
        <v>0</v>
      </c>
    </row>
    <row r="11" spans="2:6" ht="24" customHeight="1">
      <c r="B11" s="6" t="s">
        <v>16</v>
      </c>
      <c r="C11" s="8">
        <f>'Term Sheet Input'!C11</f>
        <v>0</v>
      </c>
      <c r="D11" s="8">
        <f>'Term Sheet Input'!D11</f>
        <v>0</v>
      </c>
      <c r="E11" s="8">
        <f>'Term Sheet Input'!E11</f>
        <v>0</v>
      </c>
      <c r="F11" s="8">
        <f>'Term Sheet Input'!F11</f>
        <v>0</v>
      </c>
    </row>
    <row r="12" spans="2:6" ht="24" customHeight="1">
      <c r="B12" s="6" t="s">
        <v>50</v>
      </c>
      <c r="C12" s="8">
        <f>'Term Sheet Input'!C12</f>
        <v>0</v>
      </c>
      <c r="D12" s="8">
        <f>'Term Sheet Input'!D12</f>
        <v>0</v>
      </c>
      <c r="E12" s="8">
        <f>'Term Sheet Input'!E12</f>
        <v>0</v>
      </c>
      <c r="F12" s="8">
        <f>'Term Sheet Input'!F12</f>
        <v>0</v>
      </c>
    </row>
    <row r="13" spans="2:6" ht="24" customHeight="1">
      <c r="B13" s="6" t="s">
        <v>54</v>
      </c>
      <c r="C13" s="8">
        <f>'Term Sheet Input'!C13</f>
        <v>0</v>
      </c>
      <c r="D13" s="8">
        <f>'Term Sheet Input'!D13</f>
        <v>0</v>
      </c>
      <c r="E13" s="8">
        <f>'Term Sheet Input'!E13</f>
        <v>0</v>
      </c>
      <c r="F13" s="8">
        <f>'Term Sheet Input'!F13</f>
        <v>0</v>
      </c>
    </row>
    <row r="14" spans="2:6" ht="24" customHeight="1">
      <c r="B14" s="6" t="s">
        <v>72</v>
      </c>
      <c r="C14" s="8">
        <f>'Term Sheet Input'!C17</f>
        <v>0</v>
      </c>
      <c r="D14" s="8">
        <f>'Term Sheet Input'!D17</f>
        <v>0</v>
      </c>
      <c r="E14" s="8">
        <f>'Term Sheet Input'!E17</f>
        <v>0</v>
      </c>
      <c r="F14" s="8">
        <f>'Term Sheet Input'!F17</f>
        <v>0</v>
      </c>
    </row>
    <row r="15" spans="2:6" ht="24" customHeight="1">
      <c r="B15" s="6" t="s">
        <v>100</v>
      </c>
      <c r="C15" s="8">
        <f>'Term Sheet Input'!C24</f>
        <v>0</v>
      </c>
      <c r="D15" s="8">
        <f>'Term Sheet Input'!D24</f>
        <v>0</v>
      </c>
      <c r="E15" s="8">
        <f>'Term Sheet Input'!E24</f>
        <v>0</v>
      </c>
      <c r="F15" s="8">
        <f>'Term Sheet Input'!F24</f>
        <v>0</v>
      </c>
    </row>
    <row r="16" spans="2:6" ht="24" customHeight="1">
      <c r="B16" s="6" t="s">
        <v>179</v>
      </c>
      <c r="C16" s="8">
        <f>'Term Sheet Input'!C42</f>
        <v>0</v>
      </c>
      <c r="D16" s="8">
        <f>'Term Sheet Input'!D42</f>
        <v>0</v>
      </c>
      <c r="E16" s="8">
        <f>'Term Sheet Input'!E42</f>
        <v>0</v>
      </c>
      <c r="F16" s="8">
        <f>'Term Sheet Input'!F42</f>
        <v>0</v>
      </c>
    </row>
    <row r="17" spans="2:6" ht="24" customHeight="1">
      <c r="B17" s="6" t="s">
        <v>184</v>
      </c>
      <c r="C17" s="8">
        <f>'Term Sheet Input'!C43</f>
        <v>0</v>
      </c>
      <c r="D17" s="8">
        <f>'Term Sheet Input'!D43</f>
        <v>0</v>
      </c>
      <c r="E17" s="8">
        <f>'Term Sheet Input'!E43</f>
        <v>0</v>
      </c>
      <c r="F17" s="8">
        <f>'Term Sheet Input'!F43</f>
        <v>0</v>
      </c>
    </row>
  </sheetData>
  <mergeCells count="2">
    <mergeCell ref="B2:F2"/>
    <mergeCell ref="B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B89A5B"/>
  </sheetPr>
  <dimension ref="B2:F19"/>
  <sheetViews>
    <sheetView showGridLines="0" workbookViewId="0"/>
  </sheetViews>
  <sheetFormatPr defaultRowHeight="15"/>
  <cols>
    <col min="1" max="1" width="2.7109375" customWidth="1"/>
    <col min="2" max="2" width="28.7109375" customWidth="1"/>
    <col min="3" max="6" width="30.7109375" customWidth="1"/>
  </cols>
  <sheetData>
    <row r="2" spans="2:6">
      <c r="B2" s="1" t="s">
        <v>198</v>
      </c>
      <c r="C2" s="1"/>
      <c r="D2" s="1"/>
      <c r="E2" s="1"/>
      <c r="F2" s="1"/>
    </row>
    <row r="3" spans="2:6">
      <c r="B3" s="2" t="s">
        <v>199</v>
      </c>
      <c r="C3" s="2"/>
      <c r="D3" s="2"/>
      <c r="E3" s="2"/>
      <c r="F3" s="2"/>
    </row>
    <row r="5" spans="2:6">
      <c r="B5" s="5" t="s">
        <v>200</v>
      </c>
      <c r="C5" s="5" t="s">
        <v>17</v>
      </c>
      <c r="D5" s="5" t="s">
        <v>18</v>
      </c>
      <c r="E5" s="5" t="s">
        <v>19</v>
      </c>
      <c r="F5" s="5" t="s">
        <v>20</v>
      </c>
    </row>
    <row r="6" spans="2:6" ht="28" customHeight="1">
      <c r="B6" s="6" t="s">
        <v>110</v>
      </c>
      <c r="C6" s="8">
        <f>'Term Sheet Input'!C26</f>
        <v>0</v>
      </c>
      <c r="D6" s="8">
        <f>'Term Sheet Input'!D26</f>
        <v>0</v>
      </c>
      <c r="E6" s="8">
        <f>'Term Sheet Input'!E26</f>
        <v>0</v>
      </c>
      <c r="F6" s="8">
        <f>'Term Sheet Input'!F26</f>
        <v>0</v>
      </c>
    </row>
    <row r="7" spans="2:6" ht="28" customHeight="1">
      <c r="B7" s="6" t="s">
        <v>115</v>
      </c>
      <c r="C7" s="8">
        <f>'Term Sheet Input'!C27</f>
        <v>0</v>
      </c>
      <c r="D7" s="8">
        <f>'Term Sheet Input'!D27</f>
        <v>0</v>
      </c>
      <c r="E7" s="8">
        <f>'Term Sheet Input'!E27</f>
        <v>0</v>
      </c>
      <c r="F7" s="8">
        <f>'Term Sheet Input'!F27</f>
        <v>0</v>
      </c>
    </row>
    <row r="8" spans="2:6" ht="28" customHeight="1">
      <c r="B8" s="6" t="s">
        <v>120</v>
      </c>
      <c r="C8" s="8">
        <f>'Term Sheet Input'!C28</f>
        <v>0</v>
      </c>
      <c r="D8" s="8">
        <f>'Term Sheet Input'!D28</f>
        <v>0</v>
      </c>
      <c r="E8" s="8">
        <f>'Term Sheet Input'!E28</f>
        <v>0</v>
      </c>
      <c r="F8" s="8">
        <f>'Term Sheet Input'!F28</f>
        <v>0</v>
      </c>
    </row>
    <row r="9" spans="2:6" ht="28" customHeight="1">
      <c r="B9" s="6" t="s">
        <v>90</v>
      </c>
      <c r="C9" s="8">
        <f>'Term Sheet Input'!C22</f>
        <v>0</v>
      </c>
      <c r="D9" s="8">
        <f>'Term Sheet Input'!D22</f>
        <v>0</v>
      </c>
      <c r="E9" s="8">
        <f>'Term Sheet Input'!E22</f>
        <v>0</v>
      </c>
      <c r="F9" s="8">
        <f>'Term Sheet Input'!F22</f>
        <v>0</v>
      </c>
    </row>
    <row r="10" spans="2:6" ht="28" customHeight="1">
      <c r="B10" s="6" t="s">
        <v>95</v>
      </c>
      <c r="C10" s="8">
        <f>'Term Sheet Input'!C23</f>
        <v>0</v>
      </c>
      <c r="D10" s="8">
        <f>'Term Sheet Input'!D23</f>
        <v>0</v>
      </c>
      <c r="E10" s="8">
        <f>'Term Sheet Input'!E23</f>
        <v>0</v>
      </c>
      <c r="F10" s="8">
        <f>'Term Sheet Input'!F23</f>
        <v>0</v>
      </c>
    </row>
    <row r="11" spans="2:6" ht="28" customHeight="1">
      <c r="B11" s="6" t="s">
        <v>72</v>
      </c>
      <c r="C11" s="8">
        <f>'Term Sheet Input'!C17</f>
        <v>0</v>
      </c>
      <c r="D11" s="8">
        <f>'Term Sheet Input'!D17</f>
        <v>0</v>
      </c>
      <c r="E11" s="8">
        <f>'Term Sheet Input'!E17</f>
        <v>0</v>
      </c>
      <c r="F11" s="8">
        <f>'Term Sheet Input'!F17</f>
        <v>0</v>
      </c>
    </row>
    <row r="12" spans="2:6" ht="28" customHeight="1">
      <c r="B12" s="6" t="s">
        <v>81</v>
      </c>
      <c r="C12" s="8">
        <f>'Term Sheet Input'!C19</f>
        <v>0</v>
      </c>
      <c r="D12" s="8">
        <f>'Term Sheet Input'!D19</f>
        <v>0</v>
      </c>
      <c r="E12" s="8">
        <f>'Term Sheet Input'!E19</f>
        <v>0</v>
      </c>
      <c r="F12" s="8">
        <f>'Term Sheet Input'!F19</f>
        <v>0</v>
      </c>
    </row>
    <row r="13" spans="2:6" ht="28" customHeight="1">
      <c r="B13" s="6" t="s">
        <v>85</v>
      </c>
      <c r="C13" s="8">
        <f>'Term Sheet Input'!C20</f>
        <v>0</v>
      </c>
      <c r="D13" s="8">
        <f>'Term Sheet Input'!D20</f>
        <v>0</v>
      </c>
      <c r="E13" s="8">
        <f>'Term Sheet Input'!E20</f>
        <v>0</v>
      </c>
      <c r="F13" s="8">
        <f>'Term Sheet Input'!F20</f>
        <v>0</v>
      </c>
    </row>
    <row r="14" spans="2:6" ht="28" customHeight="1">
      <c r="B14" s="6" t="s">
        <v>124</v>
      </c>
      <c r="C14" s="8">
        <f>'Term Sheet Input'!C29</f>
        <v>0</v>
      </c>
      <c r="D14" s="8">
        <f>'Term Sheet Input'!D29</f>
        <v>0</v>
      </c>
      <c r="E14" s="8">
        <f>'Term Sheet Input'!E29</f>
        <v>0</v>
      </c>
      <c r="F14" s="8">
        <f>'Term Sheet Input'!F29</f>
        <v>0</v>
      </c>
    </row>
    <row r="15" spans="2:6" ht="28" customHeight="1">
      <c r="B15" s="6" t="s">
        <v>128</v>
      </c>
      <c r="C15" s="8">
        <f>'Term Sheet Input'!C30</f>
        <v>0</v>
      </c>
      <c r="D15" s="8">
        <f>'Term Sheet Input'!D30</f>
        <v>0</v>
      </c>
      <c r="E15" s="8">
        <f>'Term Sheet Input'!E30</f>
        <v>0</v>
      </c>
      <c r="F15" s="8">
        <f>'Term Sheet Input'!F30</f>
        <v>0</v>
      </c>
    </row>
    <row r="16" spans="2:6" ht="28" customHeight="1">
      <c r="B16" s="6" t="s">
        <v>133</v>
      </c>
      <c r="C16" s="8">
        <f>'Term Sheet Input'!C31</f>
        <v>0</v>
      </c>
      <c r="D16" s="8">
        <f>'Term Sheet Input'!D31</f>
        <v>0</v>
      </c>
      <c r="E16" s="8">
        <f>'Term Sheet Input'!E31</f>
        <v>0</v>
      </c>
      <c r="F16" s="8">
        <f>'Term Sheet Input'!F31</f>
        <v>0</v>
      </c>
    </row>
    <row r="17" spans="2:6" ht="28" customHeight="1">
      <c r="B17" s="6" t="s">
        <v>100</v>
      </c>
      <c r="C17" s="8">
        <f>'Term Sheet Input'!C24</f>
        <v>0</v>
      </c>
      <c r="D17" s="8">
        <f>'Term Sheet Input'!D24</f>
        <v>0</v>
      </c>
      <c r="E17" s="8">
        <f>'Term Sheet Input'!E24</f>
        <v>0</v>
      </c>
      <c r="F17" s="8">
        <f>'Term Sheet Input'!F24</f>
        <v>0</v>
      </c>
    </row>
    <row r="18" spans="2:6" ht="28" customHeight="1">
      <c r="B18" s="6" t="s">
        <v>105</v>
      </c>
      <c r="C18" s="8">
        <f>'Term Sheet Input'!C25</f>
        <v>0</v>
      </c>
      <c r="D18" s="8">
        <f>'Term Sheet Input'!D25</f>
        <v>0</v>
      </c>
      <c r="E18" s="8">
        <f>'Term Sheet Input'!E25</f>
        <v>0</v>
      </c>
      <c r="F18" s="8">
        <f>'Term Sheet Input'!F25</f>
        <v>0</v>
      </c>
    </row>
    <row r="19" spans="2:6" ht="28" customHeight="1">
      <c r="B19" s="6" t="s">
        <v>148</v>
      </c>
      <c r="C19" s="8">
        <f>'Term Sheet Input'!C34</f>
        <v>0</v>
      </c>
      <c r="D19" s="8">
        <f>'Term Sheet Input'!D34</f>
        <v>0</v>
      </c>
      <c r="E19" s="8">
        <f>'Term Sheet Input'!E34</f>
        <v>0</v>
      </c>
      <c r="F19" s="8">
        <f>'Term Sheet Input'!F34</f>
        <v>0</v>
      </c>
    </row>
  </sheetData>
  <mergeCells count="2">
    <mergeCell ref="B2:F2"/>
    <mergeCell ref="B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6E1E2F"/>
  </sheetPr>
  <dimension ref="B2:F14"/>
  <sheetViews>
    <sheetView showGridLines="0" workbookViewId="0"/>
  </sheetViews>
  <sheetFormatPr defaultRowHeight="15"/>
  <cols>
    <col min="1" max="1" width="2.7109375" customWidth="1"/>
    <col min="2" max="2" width="26.7109375" customWidth="1"/>
    <col min="3" max="6" width="30.7109375" customWidth="1"/>
  </cols>
  <sheetData>
    <row r="2" spans="2:6">
      <c r="B2" s="1" t="s">
        <v>201</v>
      </c>
      <c r="C2" s="1"/>
      <c r="D2" s="1"/>
      <c r="E2" s="1"/>
      <c r="F2" s="1"/>
    </row>
    <row r="3" spans="2:6">
      <c r="B3" s="2" t="s">
        <v>202</v>
      </c>
      <c r="C3" s="2"/>
      <c r="D3" s="2"/>
      <c r="E3" s="2"/>
      <c r="F3" s="2"/>
    </row>
    <row r="5" spans="2:6">
      <c r="B5" s="5" t="s">
        <v>203</v>
      </c>
      <c r="C5" s="5" t="s">
        <v>17</v>
      </c>
      <c r="D5" s="5" t="s">
        <v>18</v>
      </c>
      <c r="E5" s="5" t="s">
        <v>19</v>
      </c>
      <c r="F5" s="5" t="s">
        <v>20</v>
      </c>
    </row>
    <row r="6" spans="2:6" ht="32" customHeight="1">
      <c r="B6" s="6" t="s">
        <v>204</v>
      </c>
      <c r="C6" s="7" t="s">
        <v>205</v>
      </c>
      <c r="D6" s="7"/>
      <c r="E6" s="7"/>
      <c r="F6" s="7" t="s">
        <v>206</v>
      </c>
    </row>
    <row r="7" spans="2:6" ht="32" customHeight="1">
      <c r="B7" s="6" t="s">
        <v>207</v>
      </c>
      <c r="C7" s="7"/>
      <c r="D7" s="7"/>
      <c r="E7" s="7"/>
      <c r="F7" s="7"/>
    </row>
    <row r="8" spans="2:6" ht="32" customHeight="1">
      <c r="B8" s="6" t="s">
        <v>208</v>
      </c>
      <c r="C8" s="7" t="s">
        <v>209</v>
      </c>
      <c r="D8" s="7"/>
      <c r="E8" s="7" t="s">
        <v>210</v>
      </c>
      <c r="F8" s="7" t="s">
        <v>211</v>
      </c>
    </row>
    <row r="9" spans="2:6" ht="32" customHeight="1">
      <c r="B9" s="6" t="s">
        <v>72</v>
      </c>
      <c r="C9" s="7" t="s">
        <v>212</v>
      </c>
      <c r="D9" s="7" t="s">
        <v>213</v>
      </c>
      <c r="E9" s="7" t="s">
        <v>214</v>
      </c>
      <c r="F9" s="7" t="s">
        <v>215</v>
      </c>
    </row>
    <row r="10" spans="2:6" ht="32" customHeight="1">
      <c r="B10" s="6" t="s">
        <v>216</v>
      </c>
      <c r="C10" s="7"/>
      <c r="D10" s="7"/>
      <c r="E10" s="7" t="s">
        <v>217</v>
      </c>
      <c r="F10" s="7"/>
    </row>
    <row r="11" spans="2:6" ht="32" customHeight="1">
      <c r="B11" s="6" t="s">
        <v>218</v>
      </c>
      <c r="C11" s="7" t="s">
        <v>219</v>
      </c>
      <c r="D11" s="7"/>
      <c r="E11" s="7"/>
      <c r="F11" s="7"/>
    </row>
    <row r="12" spans="2:6" ht="32" customHeight="1">
      <c r="B12" s="6" t="s">
        <v>220</v>
      </c>
      <c r="C12" s="7"/>
      <c r="D12" s="7"/>
      <c r="E12" s="7" t="s">
        <v>221</v>
      </c>
      <c r="F12" s="7"/>
    </row>
    <row r="13" spans="2:6" ht="32" customHeight="1">
      <c r="B13" s="6" t="s">
        <v>222</v>
      </c>
      <c r="C13" s="7"/>
      <c r="D13" s="7"/>
      <c r="E13" s="7"/>
      <c r="F13" s="7"/>
    </row>
    <row r="14" spans="2:6" ht="32" customHeight="1">
      <c r="B14" s="6" t="s">
        <v>223</v>
      </c>
      <c r="C14" s="7"/>
      <c r="D14" s="7" t="s">
        <v>224</v>
      </c>
      <c r="E14" s="7"/>
      <c r="F14" s="7"/>
    </row>
  </sheetData>
  <mergeCells count="2">
    <mergeCell ref="B2:F2"/>
    <mergeCell ref="B3: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B89A5B"/>
  </sheetPr>
  <dimension ref="B2:H23"/>
  <sheetViews>
    <sheetView showGridLine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5"/>
  <cols>
    <col min="1" max="1" width="2.7109375" customWidth="1"/>
    <col min="2" max="6" width="28.7109375" customWidth="1"/>
    <col min="7" max="7" width="16.7109375" customWidth="1"/>
    <col min="8" max="8" width="26.7109375" customWidth="1"/>
  </cols>
  <sheetData>
    <row r="2" spans="2:8">
      <c r="B2" s="1" t="s">
        <v>225</v>
      </c>
      <c r="C2" s="1"/>
      <c r="D2" s="1"/>
      <c r="E2" s="1"/>
      <c r="F2" s="1"/>
      <c r="G2" s="1"/>
      <c r="H2" s="1"/>
    </row>
    <row r="3" spans="2:8">
      <c r="B3" s="2" t="s">
        <v>226</v>
      </c>
      <c r="C3" s="2"/>
      <c r="D3" s="2"/>
      <c r="E3" s="2"/>
      <c r="F3" s="2"/>
      <c r="G3" s="2"/>
      <c r="H3" s="2"/>
    </row>
    <row r="5" spans="2:8">
      <c r="B5" s="5" t="s">
        <v>16</v>
      </c>
      <c r="C5" s="5" t="s">
        <v>17</v>
      </c>
      <c r="D5" s="5" t="s">
        <v>18</v>
      </c>
      <c r="E5" s="5" t="s">
        <v>19</v>
      </c>
      <c r="F5" s="5" t="s">
        <v>20</v>
      </c>
      <c r="G5" s="5" t="s">
        <v>227</v>
      </c>
      <c r="H5" s="5" t="s">
        <v>228</v>
      </c>
    </row>
    <row r="6" spans="2:8" ht="30" customHeight="1">
      <c r="B6" s="6" t="s">
        <v>26</v>
      </c>
      <c r="C6" s="8">
        <f>'Term Sheet Input'!C7</f>
        <v>0</v>
      </c>
      <c r="D6" s="8">
        <f>'Term Sheet Input'!D7</f>
        <v>0</v>
      </c>
      <c r="E6" s="8">
        <f>'Term Sheet Input'!E7</f>
        <v>0</v>
      </c>
      <c r="F6" s="8">
        <f>'Term Sheet Input'!F7</f>
        <v>0</v>
      </c>
      <c r="G6" s="9" t="s">
        <v>229</v>
      </c>
      <c r="H6" s="7"/>
    </row>
    <row r="7" spans="2:8" ht="30" customHeight="1">
      <c r="B7" s="6" t="s">
        <v>197</v>
      </c>
      <c r="C7" s="8">
        <f>'Term Sheet Input'!C8</f>
        <v>0</v>
      </c>
      <c r="D7" s="8">
        <f>'Term Sheet Input'!D8</f>
        <v>0</v>
      </c>
      <c r="E7" s="10">
        <f>'Term Sheet Input'!E8</f>
        <v>0</v>
      </c>
      <c r="F7" s="11">
        <f>'Term Sheet Input'!F8</f>
        <v>0</v>
      </c>
      <c r="G7" s="12" t="s">
        <v>230</v>
      </c>
      <c r="H7" s="7"/>
    </row>
    <row r="8" spans="2:8" ht="30" customHeight="1">
      <c r="B8" s="6" t="s">
        <v>36</v>
      </c>
      <c r="C8" s="8">
        <f>'Term Sheet Input'!C9</f>
        <v>0</v>
      </c>
      <c r="D8" s="8">
        <f>'Term Sheet Input'!D9</f>
        <v>0</v>
      </c>
      <c r="E8" s="10">
        <f>'Term Sheet Input'!E9</f>
        <v>0</v>
      </c>
      <c r="F8" s="11">
        <f>'Term Sheet Input'!F9</f>
        <v>0</v>
      </c>
      <c r="G8" s="12" t="s">
        <v>230</v>
      </c>
      <c r="H8" s="7"/>
    </row>
    <row r="9" spans="2:8" ht="30" customHeight="1">
      <c r="B9" s="6" t="s">
        <v>41</v>
      </c>
      <c r="C9" s="8">
        <f>'Term Sheet Input'!C10</f>
        <v>0</v>
      </c>
      <c r="D9" s="8">
        <f>'Term Sheet Input'!D10</f>
        <v>0</v>
      </c>
      <c r="E9" s="8">
        <f>'Term Sheet Input'!E10</f>
        <v>0</v>
      </c>
      <c r="F9" s="8">
        <f>'Term Sheet Input'!F10</f>
        <v>0</v>
      </c>
      <c r="G9" s="13" t="s">
        <v>231</v>
      </c>
      <c r="H9" s="7"/>
    </row>
    <row r="10" spans="2:8" ht="30" customHeight="1">
      <c r="B10" s="6" t="s">
        <v>59</v>
      </c>
      <c r="C10" s="8">
        <f>'Term Sheet Input'!C14</f>
        <v>0</v>
      </c>
      <c r="D10" s="11">
        <f>'Term Sheet Input'!D14</f>
        <v>0</v>
      </c>
      <c r="E10" s="10">
        <f>'Term Sheet Input'!E14</f>
        <v>0</v>
      </c>
      <c r="F10" s="8">
        <f>'Term Sheet Input'!F14</f>
        <v>0</v>
      </c>
      <c r="G10" s="9" t="s">
        <v>229</v>
      </c>
      <c r="H10" s="7"/>
    </row>
    <row r="11" spans="2:8" ht="30" customHeight="1">
      <c r="B11" s="6" t="s">
        <v>63</v>
      </c>
      <c r="C11" s="8">
        <f>'Term Sheet Input'!C15</f>
        <v>0</v>
      </c>
      <c r="D11" s="8">
        <f>'Term Sheet Input'!D15</f>
        <v>0</v>
      </c>
      <c r="E11" s="10">
        <f>'Term Sheet Input'!E15</f>
        <v>0</v>
      </c>
      <c r="F11" s="11">
        <f>'Term Sheet Input'!F15</f>
        <v>0</v>
      </c>
      <c r="G11" s="9" t="s">
        <v>229</v>
      </c>
      <c r="H11" s="7"/>
    </row>
    <row r="12" spans="2:8" ht="30" customHeight="1">
      <c r="B12" s="6" t="s">
        <v>16</v>
      </c>
      <c r="C12" s="8">
        <f>'Term Sheet Input'!C11</f>
        <v>0</v>
      </c>
      <c r="D12" s="8">
        <f>'Term Sheet Input'!D11</f>
        <v>0</v>
      </c>
      <c r="E12" s="10">
        <f>'Term Sheet Input'!E11</f>
        <v>0</v>
      </c>
      <c r="F12" s="11">
        <f>'Term Sheet Input'!F11</f>
        <v>0</v>
      </c>
      <c r="G12" s="13" t="s">
        <v>231</v>
      </c>
      <c r="H12" s="7"/>
    </row>
    <row r="13" spans="2:8" ht="30" customHeight="1">
      <c r="B13" s="6" t="s">
        <v>50</v>
      </c>
      <c r="C13" s="8">
        <f>'Term Sheet Input'!C12</f>
        <v>0</v>
      </c>
      <c r="D13" s="8">
        <f>'Term Sheet Input'!D12</f>
        <v>0</v>
      </c>
      <c r="E13" s="8">
        <f>'Term Sheet Input'!E12</f>
        <v>0</v>
      </c>
      <c r="F13" s="8">
        <f>'Term Sheet Input'!F12</f>
        <v>0</v>
      </c>
      <c r="G13" s="13" t="s">
        <v>231</v>
      </c>
      <c r="H13" s="7"/>
    </row>
    <row r="14" spans="2:8" ht="30" customHeight="1">
      <c r="B14" s="6" t="s">
        <v>72</v>
      </c>
      <c r="C14" s="11">
        <f>'Term Sheet Input'!C17</f>
        <v>0</v>
      </c>
      <c r="D14" s="10">
        <f>'Term Sheet Input'!D17</f>
        <v>0</v>
      </c>
      <c r="E14" s="8">
        <f>'Term Sheet Input'!E17</f>
        <v>0</v>
      </c>
      <c r="F14" s="8">
        <f>'Term Sheet Input'!F17</f>
        <v>0</v>
      </c>
      <c r="G14" s="12" t="s">
        <v>230</v>
      </c>
      <c r="H14" s="7"/>
    </row>
    <row r="15" spans="2:8" ht="30" customHeight="1">
      <c r="B15" s="6" t="s">
        <v>143</v>
      </c>
      <c r="C15" s="8">
        <f>'Term Sheet Input'!C33</f>
        <v>0</v>
      </c>
      <c r="D15" s="8">
        <f>'Term Sheet Input'!D33</f>
        <v>0</v>
      </c>
      <c r="E15" s="8">
        <f>'Term Sheet Input'!E33</f>
        <v>0</v>
      </c>
      <c r="F15" s="8">
        <f>'Term Sheet Input'!F33</f>
        <v>0</v>
      </c>
      <c r="G15" s="9" t="s">
        <v>229</v>
      </c>
      <c r="H15" s="7"/>
    </row>
    <row r="16" spans="2:8" ht="30" customHeight="1">
      <c r="B16" s="6" t="s">
        <v>67</v>
      </c>
      <c r="C16" s="8">
        <f>'Term Sheet Input'!C16</f>
        <v>0</v>
      </c>
      <c r="D16" s="8">
        <f>'Term Sheet Input'!D16</f>
        <v>0</v>
      </c>
      <c r="E16" s="8">
        <f>'Term Sheet Input'!E16</f>
        <v>0</v>
      </c>
      <c r="F16" s="8">
        <f>'Term Sheet Input'!F16</f>
        <v>0</v>
      </c>
      <c r="G16" s="13" t="s">
        <v>231</v>
      </c>
      <c r="H16" s="7"/>
    </row>
    <row r="17" spans="2:8" ht="30" customHeight="1">
      <c r="B17" s="6" t="s">
        <v>100</v>
      </c>
      <c r="C17" s="8">
        <f>'Term Sheet Input'!C24</f>
        <v>0</v>
      </c>
      <c r="D17" s="11">
        <f>'Term Sheet Input'!D24</f>
        <v>0</v>
      </c>
      <c r="E17" s="10">
        <f>'Term Sheet Input'!E24</f>
        <v>0</v>
      </c>
      <c r="F17" s="8">
        <f>'Term Sheet Input'!F24</f>
        <v>0</v>
      </c>
      <c r="G17" s="9" t="s">
        <v>229</v>
      </c>
      <c r="H17" s="7"/>
    </row>
    <row r="18" spans="2:8" ht="30" customHeight="1">
      <c r="B18" s="6" t="s">
        <v>232</v>
      </c>
      <c r="C18" s="8">
        <f>'Term Sheet Input'!C39</f>
        <v>0</v>
      </c>
      <c r="D18" s="8">
        <f>'Term Sheet Input'!D39</f>
        <v>0</v>
      </c>
      <c r="E18" s="8">
        <f>'Term Sheet Input'!E39</f>
        <v>0</v>
      </c>
      <c r="F18" s="8">
        <f>'Term Sheet Input'!F39</f>
        <v>0</v>
      </c>
      <c r="G18" s="13" t="s">
        <v>231</v>
      </c>
      <c r="H18" s="7"/>
    </row>
    <row r="19" spans="2:8" ht="30" customHeight="1">
      <c r="B19" s="6" t="s">
        <v>233</v>
      </c>
      <c r="C19" s="8">
        <f>'Term Sheet Input'!C26</f>
        <v>0</v>
      </c>
      <c r="D19" s="8">
        <f>'Term Sheet Input'!D26</f>
        <v>0</v>
      </c>
      <c r="E19" s="8">
        <f>'Term Sheet Input'!E26</f>
        <v>0</v>
      </c>
      <c r="F19" s="8">
        <f>'Term Sheet Input'!F26</f>
        <v>0</v>
      </c>
      <c r="G19" s="9" t="s">
        <v>229</v>
      </c>
      <c r="H19" s="7"/>
    </row>
    <row r="20" spans="2:8" ht="30" customHeight="1">
      <c r="B20" s="6" t="s">
        <v>234</v>
      </c>
      <c r="C20" s="8">
        <f>'Term Sheet Input'!C31</f>
        <v>0</v>
      </c>
      <c r="D20" s="8">
        <f>'Term Sheet Input'!D31</f>
        <v>0</v>
      </c>
      <c r="E20" s="8">
        <f>'Term Sheet Input'!E31</f>
        <v>0</v>
      </c>
      <c r="F20" s="8">
        <f>'Term Sheet Input'!F31</f>
        <v>0</v>
      </c>
      <c r="G20" s="9" t="s">
        <v>229</v>
      </c>
      <c r="H20" s="7"/>
    </row>
    <row r="21" spans="2:8" ht="30" customHeight="1">
      <c r="B21" s="6" t="s">
        <v>179</v>
      </c>
      <c r="C21" s="8">
        <f>'Term Sheet Input'!C42</f>
        <v>0</v>
      </c>
      <c r="D21" s="8">
        <f>'Term Sheet Input'!D42</f>
        <v>0</v>
      </c>
      <c r="E21" s="11">
        <f>'Term Sheet Input'!E42</f>
        <v>0</v>
      </c>
      <c r="F21" s="10">
        <f>'Term Sheet Input'!F42</f>
        <v>0</v>
      </c>
      <c r="G21" s="9" t="s">
        <v>229</v>
      </c>
      <c r="H21" s="7"/>
    </row>
    <row r="22" spans="2:8" ht="30" customHeight="1">
      <c r="B22" s="6" t="s">
        <v>184</v>
      </c>
      <c r="C22" s="8">
        <f>'Term Sheet Input'!C43</f>
        <v>0</v>
      </c>
      <c r="D22" s="8">
        <f>'Term Sheet Input'!D43</f>
        <v>0</v>
      </c>
      <c r="E22" s="11">
        <f>'Term Sheet Input'!E43</f>
        <v>0</v>
      </c>
      <c r="F22" s="10">
        <f>'Term Sheet Input'!F43</f>
        <v>0</v>
      </c>
      <c r="G22" s="12" t="s">
        <v>230</v>
      </c>
      <c r="H22" s="7"/>
    </row>
    <row r="23" spans="2:8" ht="30" customHeight="1">
      <c r="B23" s="6" t="s">
        <v>235</v>
      </c>
      <c r="C23" s="8">
        <f>'Term Sheet Input'!C44</f>
        <v>0</v>
      </c>
      <c r="D23" s="8">
        <f>'Term Sheet Input'!D44</f>
        <v>0</v>
      </c>
      <c r="E23" s="8">
        <f>'Term Sheet Input'!E44</f>
        <v>0</v>
      </c>
      <c r="F23" s="8">
        <f>'Term Sheet Input'!F44</f>
        <v>0</v>
      </c>
      <c r="G23" s="13" t="s">
        <v>231</v>
      </c>
      <c r="H23" s="7"/>
    </row>
  </sheetData>
  <mergeCells count="2">
    <mergeCell ref="B2:H2"/>
    <mergeCell ref="B3:H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B89A5B"/>
  </sheetPr>
  <dimension ref="B2:H25"/>
  <sheetViews>
    <sheetView showGridLines="0" workbookViewId="0"/>
  </sheetViews>
  <sheetFormatPr defaultRowHeight="15"/>
  <cols>
    <col min="1" max="1" width="2.7109375" customWidth="1"/>
    <col min="2" max="2" width="28.7109375" customWidth="1"/>
    <col min="3" max="6" width="22.7109375" customWidth="1"/>
    <col min="7" max="7" width="72.7109375" customWidth="1"/>
    <col min="8" max="8" width="18.7109375" customWidth="1"/>
  </cols>
  <sheetData>
    <row r="2" spans="2:8">
      <c r="B2" s="1" t="s">
        <v>236</v>
      </c>
      <c r="C2" s="1"/>
      <c r="D2" s="1"/>
      <c r="E2" s="1"/>
      <c r="F2" s="1"/>
      <c r="G2" s="1"/>
      <c r="H2" s="1"/>
    </row>
    <row r="3" spans="2:8">
      <c r="B3" s="2" t="s">
        <v>237</v>
      </c>
      <c r="C3" s="2"/>
      <c r="D3" s="2"/>
      <c r="E3" s="2"/>
      <c r="F3" s="2"/>
      <c r="G3" s="2"/>
      <c r="H3" s="2"/>
    </row>
    <row r="5" spans="2:8">
      <c r="B5" s="6" t="s">
        <v>238</v>
      </c>
      <c r="C5" s="7" t="s">
        <v>218</v>
      </c>
    </row>
    <row r="6" spans="2:8">
      <c r="B6" s="5" t="s">
        <v>16</v>
      </c>
      <c r="G6" s="5" t="s">
        <v>239</v>
      </c>
    </row>
    <row r="7" spans="2:8" ht="36" customHeight="1">
      <c r="B7" s="6" t="s">
        <v>41</v>
      </c>
      <c r="G7" s="7">
        <f>IF($C$5="Construction","Scrutinize: floors above 6% compress value-add IRR.",IF($C$5="Bridge","Scrutinize: bridge floors often 8-10%+ in rate-rise environments.",IF($C$5="Permanent / CMBS","Standard: CMBS floors 6-7% typical.",IF($C$5="Agency / Life Co","Standard: agency rarely has a hard floor.","Select loan type above"))))</f>
        <v>0</v>
      </c>
    </row>
    <row r="8" spans="2:8" ht="36" customHeight="1">
      <c r="B8" s="6" t="s">
        <v>54</v>
      </c>
      <c r="G8" s="7">
        <f>IF($C$5="Construction","Standard: full-term IO expected on construction.",IF($C$5="Bridge","Standard: full IO during bridge period.",IF($C$5="Permanent / CMBS","Scrutinize: any IO on perm reduces amortization build.",IF($C$5="Agency / Life Co","Standard: agency often IO first 1-3 years.","Select loan type above"))))</f>
        <v>0</v>
      </c>
    </row>
    <row r="9" spans="2:8" ht="36" customHeight="1">
      <c r="B9" s="6" t="s">
        <v>63</v>
      </c>
      <c r="G9" s="7">
        <f>IF($C$5="Construction","Scrutinize: exit fees on construction loans add to effective cost.",IF($C$5="Bridge","Scrutinize: exit fee + prepay together can exceed 2%.",IF($C$5="Permanent / CMBS","Standard: CMBS defeasance/yield maintenance replaces exit fee.",IF($C$5="Agency / Life Co","Standard: agency has yield maintenance instead.","Select loan type above"))))</f>
        <v>0</v>
      </c>
    </row>
    <row r="10" spans="2:8" ht="36" customHeight="1">
      <c r="B10" s="6" t="s">
        <v>72</v>
      </c>
      <c r="G10" s="7">
        <f>IF($C$5="Construction","Standard: full recourse during construction is typical.",IF($C$5="Bridge","Scrutinize: non-recourse on bridge is achievable; push for it.",IF($C$5="Permanent / CMBS","Standard: non-recourse on CMBS perm.",IF($C$5="Agency / Life Co","Standard: non-recourse on agency.","Select loan type above"))))</f>
        <v>0</v>
      </c>
    </row>
    <row r="11" spans="2:8" ht="36" customHeight="1">
      <c r="B11" s="6" t="s">
        <v>157</v>
      </c>
      <c r="G11" s="7">
        <f>IF($C$5="Construction","Scrutinize: tight deadline without cure period is a risk.",IF($C$5="Bridge","Standard: bridge completion timelines are shorter.",IF($C$5="Permanent / CMBS","Standard: N/A on perm.",IF($C$5="Agency / Life Co","Standard: N/A on agency.","Select loan type above"))))</f>
        <v>0</v>
      </c>
    </row>
    <row r="12" spans="2:8" ht="36" customHeight="1">
      <c r="B12" s="6" t="s">
        <v>240</v>
      </c>
      <c r="G12" s="7">
        <f>IF($C$5="Construction","Standard: open prepay after Y1 on construction.",IF($C$5="Bridge","Scrutinize: yield maintenance on bridge is unusual; push back.",IF($C$5="Permanent / CMBS","Standard: yield maintenance or defeasance on CMBS perm.",IF($C$5="Agency / Life Co","Standard: yield maintenance standard on agency perm.","Select loan type above"))))</f>
        <v>0</v>
      </c>
    </row>
    <row r="13" spans="2:8" ht="36" customHeight="1">
      <c r="B13" s="6" t="s">
        <v>124</v>
      </c>
      <c r="G13" s="7">
        <f>IF($C$5="Construction","Standard: springing lockbox on construction acceptable.",IF($C$5="Bridge","Scrutinize: hard lockbox on bridge is aggressive.",IF($C$5="Permanent / CMBS","Standard: hard lockbox on CMBS perm.",IF($C$5="Agency / Life Co","Standard: hard lockbox on agency perm.","Select loan type above"))))</f>
        <v>0</v>
      </c>
    </row>
    <row r="14" spans="2:8" ht="36" customHeight="1">
      <c r="B14" s="6" t="s">
        <v>110</v>
      </c>
      <c r="G14" s="7">
        <f>IF($C$5="Construction","Standard: tested at stabilization only during construction.",IF($C$5="Bridge","Scrutinize: DSCR covenant during lease-up is aggressive.",IF($C$5="Permanent / CMBS","Standard: DSCR 1.25x tested quarterly.",IF($C$5="Agency / Life Co","Standard: DSCR 1.20x tested quarterly.","Select loan type above"))))</f>
        <v>0</v>
      </c>
    </row>
    <row r="16" spans="2:8">
      <c r="B16" s="3" t="s">
        <v>241</v>
      </c>
    </row>
    <row r="17" spans="2:6">
      <c r="B17" s="5" t="s">
        <v>242</v>
      </c>
      <c r="C17" s="8">
        <f>'Term Sheet Input'!C5</f>
        <v>0</v>
      </c>
      <c r="D17" s="8">
        <f>'Term Sheet Input'!D5</f>
        <v>0</v>
      </c>
      <c r="E17" s="8">
        <f>'Term Sheet Input'!E5</f>
        <v>0</v>
      </c>
      <c r="F17" s="8">
        <f>'Term Sheet Input'!F5</f>
        <v>0</v>
      </c>
    </row>
    <row r="18" spans="2:6">
      <c r="B18" s="6" t="s">
        <v>246</v>
      </c>
      <c r="C18" s="7">
        <f>'Term Sheet Input'!C8</f>
        <v>0</v>
      </c>
      <c r="D18" s="7">
        <f>'Term Sheet Input'!D8</f>
        <v>0</v>
      </c>
      <c r="E18" s="7">
        <f>'Term Sheet Input'!E8</f>
        <v>0</v>
      </c>
      <c r="F18" s="7">
        <f>'Term Sheet Input'!F8</f>
        <v>0</v>
      </c>
    </row>
    <row r="19" spans="2:6">
      <c r="B19" s="6" t="s">
        <v>59</v>
      </c>
      <c r="C19" s="7">
        <f>'Term Sheet Input'!C14</f>
        <v>0</v>
      </c>
      <c r="D19" s="7">
        <f>'Term Sheet Input'!D14</f>
        <v>0</v>
      </c>
      <c r="E19" s="7">
        <f>'Term Sheet Input'!E14</f>
        <v>0</v>
      </c>
      <c r="F19" s="7">
        <f>'Term Sheet Input'!F14</f>
        <v>0</v>
      </c>
    </row>
    <row r="20" spans="2:6">
      <c r="B20" s="6" t="s">
        <v>63</v>
      </c>
      <c r="C20" s="7">
        <f>'Term Sheet Input'!C15</f>
        <v>0</v>
      </c>
      <c r="D20" s="7">
        <f>'Term Sheet Input'!D15</f>
        <v>0</v>
      </c>
      <c r="E20" s="7">
        <f>'Term Sheet Input'!E15</f>
        <v>0</v>
      </c>
      <c r="F20" s="7">
        <f>'Term Sheet Input'!F15</f>
        <v>0</v>
      </c>
    </row>
    <row r="21" spans="2:6">
      <c r="B21" s="3" t="s">
        <v>247</v>
      </c>
    </row>
    <row r="22" spans="2:6">
      <c r="B22" s="6" t="s">
        <v>248</v>
      </c>
      <c r="C22" s="8">
        <v>275</v>
      </c>
      <c r="D22" s="8">
        <v>425</v>
      </c>
      <c r="E22" s="8">
        <v>200</v>
      </c>
      <c r="F22" s="8">
        <v>500</v>
      </c>
    </row>
    <row r="23" spans="2:6">
      <c r="B23" s="6" t="s">
        <v>249</v>
      </c>
      <c r="C23" s="8">
        <v>1</v>
      </c>
      <c r="D23" s="8">
        <v>1.5</v>
      </c>
      <c r="E23" s="8">
        <v>1.25</v>
      </c>
      <c r="F23" s="8">
        <v>1.5</v>
      </c>
    </row>
    <row r="24" spans="2:6">
      <c r="B24" s="6" t="s">
        <v>250</v>
      </c>
      <c r="C24" s="8">
        <v>0.5</v>
      </c>
      <c r="D24" s="8">
        <v>1</v>
      </c>
      <c r="E24" s="8">
        <v>0</v>
      </c>
      <c r="F24" s="8">
        <v>1.5</v>
      </c>
    </row>
    <row r="25" spans="2:6">
      <c r="B25" s="6" t="s">
        <v>251</v>
      </c>
      <c r="C25" s="8" t="s">
        <v>17</v>
      </c>
      <c r="D25" s="8" t="s">
        <v>18</v>
      </c>
      <c r="E25" s="8" t="s">
        <v>19</v>
      </c>
      <c r="F25" s="8" t="s">
        <v>20</v>
      </c>
    </row>
  </sheetData>
  <mergeCells count="2">
    <mergeCell ref="B2:H2"/>
    <mergeCell ref="B3:H3"/>
  </mergeCells>
  <dataValidations count="2">
    <dataValidation type="list" allowBlank="1" showInputMessage="1" showErrorMessage="1" sqref="C1">
      <formula1>"Construction,Bridge,Permanent / CMBS,Agency / Life Co,Custom"</formula1>
    </dataValidation>
    <dataValidation type="list" allowBlank="1" showInputMessage="1" showErrorMessage="1" promptTitle="Loan type" prompt="Select loan type to see standard vs scrutinize annotations" sqref="C5">
      <formula1>"Construction,Bridge,Permanent / CMBS,Agency / Life Co,Custom"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B89A5B"/>
  </sheetPr>
  <dimension ref="B2:L13"/>
  <sheetViews>
    <sheetView showGridLine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5"/>
  <cols>
    <col min="1" max="1" width="2.7109375" customWidth="1"/>
    <col min="2" max="2" width="22.7109375" customWidth="1"/>
    <col min="3" max="3" width="14.7109375" customWidth="1"/>
    <col min="4" max="4" width="12.7109375" customWidth="1"/>
    <col min="5" max="5" width="28.7109375" customWidth="1"/>
    <col min="6" max="7" width="22.7109375" customWidth="1"/>
    <col min="8" max="8" width="10.7109375" customWidth="1"/>
    <col min="9" max="9" width="12.7109375" customWidth="1"/>
    <col min="10" max="10" width="14.7109375" customWidth="1"/>
    <col min="11" max="11" width="12.7109375" customWidth="1"/>
    <col min="12" max="12" width="30.7109375" customWidth="1"/>
  </cols>
  <sheetData>
    <row r="2" spans="2:12">
      <c r="B2" s="1" t="s">
        <v>252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>
      <c r="B3" s="2" t="s">
        <v>253</v>
      </c>
      <c r="C3" s="2"/>
      <c r="D3" s="2"/>
      <c r="E3" s="2"/>
      <c r="F3" s="2"/>
      <c r="G3" s="2"/>
      <c r="H3" s="2"/>
      <c r="I3" s="2"/>
      <c r="J3" s="2"/>
      <c r="K3" s="2"/>
      <c r="L3" s="2"/>
    </row>
    <row r="5" spans="2:12">
      <c r="B5" s="5" t="s">
        <v>254</v>
      </c>
      <c r="C5" s="5" t="s">
        <v>242</v>
      </c>
      <c r="D5" s="5" t="s">
        <v>255</v>
      </c>
      <c r="E5" s="5" t="s">
        <v>256</v>
      </c>
      <c r="F5" s="5" t="s">
        <v>257</v>
      </c>
      <c r="G5" s="5" t="s">
        <v>258</v>
      </c>
      <c r="H5" s="5" t="s">
        <v>259</v>
      </c>
      <c r="I5" s="5" t="s">
        <v>260</v>
      </c>
      <c r="J5" s="5" t="s">
        <v>261</v>
      </c>
      <c r="K5" s="5" t="s">
        <v>262</v>
      </c>
      <c r="L5" s="5" t="s">
        <v>263</v>
      </c>
    </row>
    <row r="6" spans="2:12" ht="28" customHeight="1">
      <c r="B6" s="7" t="s">
        <v>264</v>
      </c>
      <c r="C6" s="7" t="s">
        <v>17</v>
      </c>
      <c r="D6" s="7" t="s">
        <v>265</v>
      </c>
      <c r="E6" s="7" t="s">
        <v>266</v>
      </c>
      <c r="F6" s="7" t="s">
        <v>267</v>
      </c>
      <c r="G6" s="7" t="s">
        <v>268</v>
      </c>
      <c r="H6" s="12" t="s">
        <v>230</v>
      </c>
      <c r="I6" s="9" t="s">
        <v>269</v>
      </c>
      <c r="J6" s="7" t="s">
        <v>270</v>
      </c>
      <c r="K6" s="7" t="s">
        <v>271</v>
      </c>
      <c r="L6" s="7"/>
    </row>
    <row r="7" spans="2:12" ht="28" customHeight="1">
      <c r="B7" s="7" t="s">
        <v>59</v>
      </c>
      <c r="C7" s="7" t="s">
        <v>17</v>
      </c>
      <c r="D7" s="7" t="s">
        <v>265</v>
      </c>
      <c r="E7" s="7" t="s">
        <v>272</v>
      </c>
      <c r="F7" s="7" t="s">
        <v>273</v>
      </c>
      <c r="G7" s="7" t="s">
        <v>274</v>
      </c>
      <c r="H7" s="9" t="s">
        <v>229</v>
      </c>
      <c r="I7" s="9" t="s">
        <v>269</v>
      </c>
      <c r="J7" s="7" t="s">
        <v>270</v>
      </c>
      <c r="K7" s="7" t="s">
        <v>275</v>
      </c>
      <c r="L7" s="7"/>
    </row>
    <row r="8" spans="2:12" ht="28" customHeight="1">
      <c r="B8" s="7" t="s">
        <v>276</v>
      </c>
      <c r="C8" s="7" t="s">
        <v>17</v>
      </c>
      <c r="D8" s="7" t="s">
        <v>265</v>
      </c>
      <c r="E8" s="7" t="s">
        <v>277</v>
      </c>
      <c r="F8" s="7" t="s">
        <v>278</v>
      </c>
      <c r="G8" s="7" t="s">
        <v>279</v>
      </c>
      <c r="H8" s="9" t="s">
        <v>229</v>
      </c>
      <c r="I8" s="9" t="s">
        <v>269</v>
      </c>
      <c r="J8" s="7" t="s">
        <v>280</v>
      </c>
      <c r="K8" s="7" t="s">
        <v>275</v>
      </c>
      <c r="L8" s="7"/>
    </row>
    <row r="9" spans="2:12" ht="28" customHeight="1">
      <c r="B9" s="7" t="s">
        <v>133</v>
      </c>
      <c r="C9" s="7" t="s">
        <v>17</v>
      </c>
      <c r="D9" s="7" t="s">
        <v>231</v>
      </c>
      <c r="E9" s="7" t="s">
        <v>281</v>
      </c>
      <c r="F9" s="7" t="s">
        <v>282</v>
      </c>
      <c r="G9" s="7" t="s">
        <v>283</v>
      </c>
      <c r="H9" s="9" t="s">
        <v>229</v>
      </c>
      <c r="I9" s="9" t="s">
        <v>269</v>
      </c>
      <c r="J9" s="7" t="s">
        <v>280</v>
      </c>
      <c r="K9" s="7" t="s">
        <v>284</v>
      </c>
      <c r="L9" s="7"/>
    </row>
    <row r="10" spans="2:12" ht="28" customHeight="1">
      <c r="B10" s="7" t="s">
        <v>285</v>
      </c>
      <c r="C10" s="7" t="s">
        <v>17</v>
      </c>
      <c r="D10" s="7" t="s">
        <v>265</v>
      </c>
      <c r="E10" s="7" t="s">
        <v>286</v>
      </c>
      <c r="F10" s="7" t="s">
        <v>287</v>
      </c>
      <c r="G10" s="7" t="s">
        <v>288</v>
      </c>
      <c r="H10" s="12" t="s">
        <v>230</v>
      </c>
      <c r="I10" s="9" t="s">
        <v>269</v>
      </c>
      <c r="J10" s="7" t="s">
        <v>289</v>
      </c>
      <c r="K10" s="7" t="s">
        <v>290</v>
      </c>
      <c r="L10" s="7"/>
    </row>
    <row r="11" spans="2:12" ht="28" customHeight="1">
      <c r="B11" s="7" t="s">
        <v>291</v>
      </c>
      <c r="C11" s="7" t="s">
        <v>17</v>
      </c>
      <c r="D11" s="7" t="s">
        <v>265</v>
      </c>
      <c r="E11" s="7" t="s">
        <v>292</v>
      </c>
      <c r="F11" s="7" t="s">
        <v>293</v>
      </c>
      <c r="G11" s="7" t="s">
        <v>294</v>
      </c>
      <c r="H11" s="9" t="s">
        <v>229</v>
      </c>
      <c r="I11" s="9" t="s">
        <v>269</v>
      </c>
      <c r="J11" s="7" t="s">
        <v>270</v>
      </c>
      <c r="K11" s="7" t="s">
        <v>275</v>
      </c>
      <c r="L11" s="7"/>
    </row>
    <row r="12" spans="2:12" ht="28" customHeight="1">
      <c r="B12" s="7" t="s">
        <v>295</v>
      </c>
      <c r="C12" s="7" t="s">
        <v>17</v>
      </c>
      <c r="D12" s="7" t="s">
        <v>265</v>
      </c>
      <c r="E12" s="7" t="s">
        <v>296</v>
      </c>
      <c r="F12" s="7" t="s">
        <v>297</v>
      </c>
      <c r="G12" s="7" t="s">
        <v>298</v>
      </c>
      <c r="H12" s="13" t="s">
        <v>231</v>
      </c>
      <c r="I12" s="9" t="s">
        <v>269</v>
      </c>
      <c r="J12" s="7" t="s">
        <v>270</v>
      </c>
      <c r="K12" s="7" t="s">
        <v>299</v>
      </c>
      <c r="L12" s="7"/>
    </row>
    <row r="13" spans="2:12" ht="28" customHeight="1">
      <c r="B13" s="7" t="s">
        <v>300</v>
      </c>
      <c r="C13" s="7" t="s">
        <v>18</v>
      </c>
      <c r="D13" s="7" t="s">
        <v>265</v>
      </c>
      <c r="E13" s="7" t="s">
        <v>301</v>
      </c>
      <c r="F13" s="7" t="s">
        <v>302</v>
      </c>
      <c r="G13" s="7" t="s">
        <v>303</v>
      </c>
      <c r="H13" s="13" t="s">
        <v>231</v>
      </c>
      <c r="I13" s="9" t="s">
        <v>269</v>
      </c>
      <c r="J13" s="7" t="s">
        <v>270</v>
      </c>
      <c r="K13" s="7" t="s">
        <v>290</v>
      </c>
      <c r="L13" s="7"/>
    </row>
  </sheetData>
  <mergeCells count="2">
    <mergeCell ref="B2:L2"/>
    <mergeCell ref="B3:L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B1A33"/>
  </sheetPr>
  <dimension ref="B2:C17"/>
  <sheetViews>
    <sheetView showGridLines="0" workbookViewId="0"/>
  </sheetViews>
  <sheetFormatPr defaultRowHeight="15"/>
  <cols>
    <col min="1" max="1" width="2.7109375" customWidth="1"/>
    <col min="2" max="2" width="32.7109375" customWidth="1"/>
    <col min="3" max="3" width="60.7109375" customWidth="1"/>
  </cols>
  <sheetData>
    <row r="2" spans="2:3">
      <c r="B2" s="1" t="s">
        <v>304</v>
      </c>
      <c r="C2" s="1"/>
    </row>
    <row r="3" spans="2:3">
      <c r="B3" s="2" t="s">
        <v>305</v>
      </c>
      <c r="C3" s="2"/>
    </row>
    <row r="6" spans="2:3" ht="38" customHeight="1">
      <c r="B6" s="6" t="s">
        <v>306</v>
      </c>
      <c r="C6" s="8" t="s">
        <v>307</v>
      </c>
    </row>
    <row r="7" spans="2:3" ht="38" customHeight="1">
      <c r="B7" s="6" t="s">
        <v>308</v>
      </c>
      <c r="C7" s="8" t="s">
        <v>309</v>
      </c>
    </row>
    <row r="8" spans="2:3" ht="38" customHeight="1">
      <c r="B8" s="6" t="s">
        <v>289</v>
      </c>
      <c r="C8" s="8" t="s">
        <v>310</v>
      </c>
    </row>
    <row r="9" spans="2:3" ht="38" customHeight="1">
      <c r="B9" s="6" t="s">
        <v>311</v>
      </c>
      <c r="C9" s="8" t="s">
        <v>312</v>
      </c>
    </row>
    <row r="10" spans="2:3" ht="38" customHeight="1">
      <c r="B10" s="6" t="s">
        <v>313</v>
      </c>
      <c r="C10" s="8" t="s">
        <v>314</v>
      </c>
    </row>
    <row r="11" spans="2:3" ht="38" customHeight="1">
      <c r="B11" s="6" t="s">
        <v>315</v>
      </c>
      <c r="C11" s="8" t="s">
        <v>316</v>
      </c>
    </row>
    <row r="12" spans="2:3" ht="38" customHeight="1">
      <c r="B12" s="6" t="s">
        <v>317</v>
      </c>
      <c r="C12" s="8" t="s">
        <v>318</v>
      </c>
    </row>
    <row r="13" spans="2:3" ht="38" customHeight="1">
      <c r="B13" s="6" t="s">
        <v>319</v>
      </c>
      <c r="C13" s="8" t="s">
        <v>18</v>
      </c>
    </row>
    <row r="14" spans="2:3" ht="38" customHeight="1">
      <c r="B14" s="6" t="s">
        <v>320</v>
      </c>
      <c r="C14" s="8" t="s">
        <v>321</v>
      </c>
    </row>
    <row r="15" spans="2:3" ht="38" customHeight="1">
      <c r="B15" s="6" t="s">
        <v>322</v>
      </c>
      <c r="C15" s="8" t="s">
        <v>323</v>
      </c>
    </row>
    <row r="16" spans="2:3" ht="38" customHeight="1">
      <c r="B16" s="6" t="s">
        <v>208</v>
      </c>
      <c r="C16" s="8" t="s">
        <v>324</v>
      </c>
    </row>
    <row r="17" spans="2:3" ht="38" customHeight="1">
      <c r="B17" s="6" t="s">
        <v>260</v>
      </c>
      <c r="C17" s="8" t="s">
        <v>325</v>
      </c>
    </row>
  </sheetData>
  <mergeCells count="2">
    <mergeCell ref="B2:C2"/>
    <mergeCell ref="B3:C3"/>
  </mergeCells>
  <pageMargins left="0.5" right="0.5" top="0.5" bottom="0.5" header="0.3" footer="0.3"/>
  <pageSetup paperSize="1" orientation="portrait"/>
  <headerFooter>
    <oddHeader>&amp;L&amp;"Cambria,Bold"Valore Registry — Term Sheet Reader&amp;R&amp;[Deal Name]</oddHeader>
    <oddFooter>&amp;LFinal Summary&amp;CConfidential — internal use only&amp;RPage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Instructions</vt:lpstr>
      <vt:lpstr>Term Sheet Input</vt:lpstr>
      <vt:lpstr>Economics Summary</vt:lpstr>
      <vt:lpstr>Covenant Checklist</vt:lpstr>
      <vt:lpstr>Red Flag Matrix</vt:lpstr>
      <vt:lpstr>Comparison</vt:lpstr>
      <vt:lpstr>Rate &amp; Fee Charts</vt:lpstr>
      <vt:lpstr>Negotiation Tracker</vt:lpstr>
      <vt:lpstr>Final Summary</vt:lpstr>
      <vt:lpstr>'Final Summary'!Print_Area</vt:lpstr>
    </vt:vector>
  </TitlesOfParts>
  <Company>Valore Registry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Valore Registry — Term Sheet Comparison</dc:title>
  <dc:subject>CRE Term Sheet Comparison Matrix</dc:subject>
  <dc:creator>Valore Registry</dc:creator>
  <cp:keywords>term sheet, lender, comparison, debt, CRE</cp:keywords>
  <dc:description>Version 1.0 · Sample-filled</dc:description>
  <cp:lastModifiedBy>Valore Registry</cp:lastModifiedBy>
  <dcterms:created xsi:type="dcterms:W3CDTF">2026-05-29T23:34:32Z</dcterms:created>
  <dcterms:modified xsi:type="dcterms:W3CDTF">2026-05-29T23:34:32Z</dcterms:modified>
  <cp:category>CRE Templates</cp:category>
</cp:coreProperties>
</file>