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ortfolio" sheetId="1" r:id="rId1"/>
    <sheet name="Instructions" sheetId="2" r:id="rId2"/>
    <sheet name="Summary Stats" sheetId="3" r:id="rId3"/>
    <sheet name="Performance Chart" sheetId="4" r:id="rId4"/>
  </sheets>
  <calcPr calcId="124519" fullCalcOnLoad="1"/>
</workbook>
</file>

<file path=xl/sharedStrings.xml><?xml version="1.0" encoding="utf-8"?>
<sst xmlns="http://schemas.openxmlformats.org/spreadsheetml/2006/main" count="248" uniqueCount="118">
  <si>
    <t>Sponsor Portfolio · Track Record Database</t>
  </si>
  <si>
    <t>Single source of truth for the portfolio. PPTX template renders from this. IRR column: enter as decimal (0.18 = 18%). Status column: use dropdown.</t>
  </si>
  <si>
    <t>Property name</t>
  </si>
  <si>
    <t>Location</t>
  </si>
  <si>
    <t>Asset type</t>
  </si>
  <si>
    <t>Strategy</t>
  </si>
  <si>
    <t>Acquisition</t>
  </si>
  <si>
    <t>Exit</t>
  </si>
  <si>
    <t>Acq price</t>
  </si>
  <si>
    <t>Total cap</t>
  </si>
  <si>
    <t>Equity invested</t>
  </si>
  <si>
    <t>Sale/refi proceeds</t>
  </si>
  <si>
    <t>IRR</t>
  </si>
  <si>
    <t>Multiple</t>
  </si>
  <si>
    <t>Lender</t>
  </si>
  <si>
    <t>Status</t>
  </si>
  <si>
    <t>Latham Pointe</t>
  </si>
  <si>
    <t>Charlotte NC</t>
  </si>
  <si>
    <t>Multifamily</t>
  </si>
  <si>
    <t>Value-add</t>
  </si>
  <si>
    <t>2019-Q2</t>
  </si>
  <si>
    <t>2024-Q1</t>
  </si>
  <si>
    <t>Bank XYZ</t>
  </si>
  <si>
    <t>Realized</t>
  </si>
  <si>
    <t>Atlanta Distribution</t>
  </si>
  <si>
    <t>Atlanta GA</t>
  </si>
  <si>
    <t>Industrial</t>
  </si>
  <si>
    <t>BTS</t>
  </si>
  <si>
    <t>2018-Q3</t>
  </si>
  <si>
    <t>2023-Q3</t>
  </si>
  <si>
    <t>Life Co Z</t>
  </si>
  <si>
    <t>Charleston Lofts I</t>
  </si>
  <si>
    <t>Charleston SC</t>
  </si>
  <si>
    <t>Development</t>
  </si>
  <si>
    <t>2017-Q1</t>
  </si>
  <si>
    <t>2022-Q2</t>
  </si>
  <si>
    <t>Greenville Strip</t>
  </si>
  <si>
    <t>Greenville SC</t>
  </si>
  <si>
    <t>Retail</t>
  </si>
  <si>
    <t>2018-Q2</t>
  </si>
  <si>
    <t>2024-Q3</t>
  </si>
  <si>
    <t>Conduit ABC</t>
  </si>
  <si>
    <t>Raleigh Office I</t>
  </si>
  <si>
    <t>Raleigh NC</t>
  </si>
  <si>
    <t>Office</t>
  </si>
  <si>
    <t>2016-Q1</t>
  </si>
  <si>
    <t>2021-Q3</t>
  </si>
  <si>
    <t>Birmingham Retail</t>
  </si>
  <si>
    <t>Birmingham AL</t>
  </si>
  <si>
    <t>Stabilized</t>
  </si>
  <si>
    <t>2017-Q4</t>
  </si>
  <si>
    <t>2023-Q1</t>
  </si>
  <si>
    <t>Local bank</t>
  </si>
  <si>
    <t>Atlanta MF I</t>
  </si>
  <si>
    <t>2015-Q3</t>
  </si>
  <si>
    <t>2020-Q4</t>
  </si>
  <si>
    <t>Charlotte Industrial</t>
  </si>
  <si>
    <t>2014-Q2</t>
  </si>
  <si>
    <t>Nashville Garden</t>
  </si>
  <si>
    <t>Nashville TN</t>
  </si>
  <si>
    <t>2016-Q3</t>
  </si>
  <si>
    <t>2022-Q1</t>
  </si>
  <si>
    <t>Atlanta Retail Pad</t>
  </si>
  <si>
    <t>2018-Q1</t>
  </si>
  <si>
    <t>Greenville Industrial</t>
  </si>
  <si>
    <t>2019-Q1</t>
  </si>
  <si>
    <t>2024-Q2</t>
  </si>
  <si>
    <t>Raleigh MF</t>
  </si>
  <si>
    <t>2018-Q4</t>
  </si>
  <si>
    <t>2023-Q4</t>
  </si>
  <si>
    <t>Charlotte MF II</t>
  </si>
  <si>
    <t>2022-Q3</t>
  </si>
  <si>
    <t>Atlanta Industrial II</t>
  </si>
  <si>
    <t>2015-Q4</t>
  </si>
  <si>
    <t>2020-Q2</t>
  </si>
  <si>
    <t>Latham Mews</t>
  </si>
  <si>
    <t>2026-Q3</t>
  </si>
  <si>
    <t>—</t>
  </si>
  <si>
    <t>TBD</t>
  </si>
  <si>
    <t>Active · construction</t>
  </si>
  <si>
    <t>Charleston Lofts II</t>
  </si>
  <si>
    <t>2024-Q4</t>
  </si>
  <si>
    <t>Active · stabilizing</t>
  </si>
  <si>
    <t>Nashville MF II</t>
  </si>
  <si>
    <t>2025-Q2</t>
  </si>
  <si>
    <t>Bridge fund</t>
  </si>
  <si>
    <t>Active · lease-up</t>
  </si>
  <si>
    <t>Atlanta Industrial III</t>
  </si>
  <si>
    <t>2025-Q4</t>
  </si>
  <si>
    <t>Birmingham MF</t>
  </si>
  <si>
    <t>Active · stabilized</t>
  </si>
  <si>
    <t>Greenville MF</t>
  </si>
  <si>
    <t>2025-Q1</t>
  </si>
  <si>
    <t>Active · renovation</t>
  </si>
  <si>
    <t>Charlotte MF III</t>
  </si>
  <si>
    <t>Pipeline · entitlements</t>
  </si>
  <si>
    <t>Atlanta Industrial IV</t>
  </si>
  <si>
    <t>Pipeline · LOI</t>
  </si>
  <si>
    <t>Raleigh MF II</t>
  </si>
  <si>
    <t>Pipeline · under contract</t>
  </si>
  <si>
    <t>Track Record · Instructions</t>
  </si>
  <si>
    <t>Version 1.0 · 2026-05-21</t>
  </si>
  <si>
    <t>HOW TO USE</t>
  </si>
  <si>
    <t xml:space="preserve">  1. Fill the Portfolio tab. Use the Status dropdown on each row.</t>
  </si>
  <si>
    <t xml:space="preserve">  2. Blank rows are fine -- Summary Stats auto-compute from filled rows only.</t>
  </si>
  <si>
    <t xml:space="preserve">  3. Add an asset-type value from the dropdown on the Asset type column.</t>
  </si>
  <si>
    <t xml:space="preserve">  4. Render the PPTX after filling -- copy key metrics into the PPTX slides.</t>
  </si>
  <si>
    <t xml:space="preserve">  5. The Performance Chart tab shows realized deal IRR and equity multiple automatically.</t>
  </si>
  <si>
    <t>Portfolio Summary Statistics</t>
  </si>
  <si>
    <t>Auto-computed from Portfolio tab</t>
  </si>
  <si>
    <t>Total realized deals</t>
  </si>
  <si>
    <t>Total active deals</t>
  </si>
  <si>
    <t>Total pipeline deals</t>
  </si>
  <si>
    <t>Total capitalization</t>
  </si>
  <si>
    <t>Total equity invested</t>
  </si>
  <si>
    <t>Total sale/refi proceeds (realized)</t>
  </si>
  <si>
    <t>Realized Deal Performance - IRR &amp; Multiple</t>
  </si>
  <si>
    <t>Chart auto-updates from the Portfolio tab as you fill realized deals.</t>
  </si>
</sst>
</file>

<file path=xl/styles.xml><?xml version="1.0" encoding="utf-8"?>
<styleSheet xmlns="http://schemas.openxmlformats.org/spreadsheetml/2006/main">
  <numFmts count="3">
    <numFmt numFmtId="164" formatCode="_($* #,##0_);_($* (#,##0);_($* &quot;-&quot;_);_(@_)"/>
    <numFmt numFmtId="165" formatCode="0.0%"/>
    <numFmt numFmtId="166" formatCode="0.00&quot;x&quot;"/>
  </numFmts>
  <fonts count="8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b/>
      <sz val="9"/>
      <color rgb="FFFAF6EE"/>
      <name val="Calibri"/>
      <family val="2"/>
      <scheme val="minor"/>
    </font>
    <font>
      <sz val="9"/>
      <color rgb="FF1F4E79"/>
      <name val="Calibri"/>
      <family val="2"/>
      <scheme val="minor"/>
    </font>
    <font>
      <b/>
      <sz val="11"/>
      <color rgb="FFFAF6EE"/>
      <name val="Calibri"/>
      <family val="2"/>
      <scheme val="minor"/>
    </font>
    <font>
      <sz val="10"/>
      <color rgb="FF16192A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indent="1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Realized Deal Performance - IRR &amp; Multiple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IRR</c:v>
          </c:tx>
          <c:spPr>
            <a:solidFill>
              <a:srgbClr val="0B1A33"/>
            </a:solidFill>
            <a:ln>
              <a:solidFill>
                <a:srgbClr val="0B1A33"/>
              </a:solidFill>
            </a:ln>
          </c:spPr>
          <c:cat>
            <c:strRef>
              <c:f>'Portfolio'!$B$6:$B$19</c:f>
              <c:strCache>
                <c:ptCount val="14"/>
                <c:pt idx="0">
                  <c:v>Latham Pointe</c:v>
                </c:pt>
                <c:pt idx="1">
                  <c:v>Atlanta Distribution</c:v>
                </c:pt>
                <c:pt idx="2">
                  <c:v>Charleston Lofts I</c:v>
                </c:pt>
                <c:pt idx="3">
                  <c:v>Greenville Strip</c:v>
                </c:pt>
                <c:pt idx="4">
                  <c:v>Raleigh Office I</c:v>
                </c:pt>
                <c:pt idx="5">
                  <c:v>Birmingham Retail</c:v>
                </c:pt>
                <c:pt idx="6">
                  <c:v>Atlanta MF I</c:v>
                </c:pt>
                <c:pt idx="7">
                  <c:v>Charlotte Industrial</c:v>
                </c:pt>
                <c:pt idx="8">
                  <c:v>Nashville Garden</c:v>
                </c:pt>
                <c:pt idx="9">
                  <c:v>Atlanta Retail Pad</c:v>
                </c:pt>
                <c:pt idx="10">
                  <c:v>Greenville Industrial</c:v>
                </c:pt>
                <c:pt idx="11">
                  <c:v>Raleigh MF</c:v>
                </c:pt>
                <c:pt idx="12">
                  <c:v>Charlotte MF II</c:v>
                </c:pt>
                <c:pt idx="13">
                  <c:v>Atlanta Industrial II</c:v>
                </c:pt>
              </c:strCache>
            </c:strRef>
          </c:cat>
          <c:val>
            <c:numRef>
              <c:f>'Portfolio'!$L$6:$L$19</c:f>
              <c:numCache>
                <c:formatCode>General</c:formatCode>
                <c:ptCount val="14"/>
                <c:pt idx="0">
                  <c:v>0.22</c:v>
                </c:pt>
                <c:pt idx="1">
                  <c:v>0.19</c:v>
                </c:pt>
                <c:pt idx="2">
                  <c:v>0.185</c:v>
                </c:pt>
                <c:pt idx="3">
                  <c:v>0.142</c:v>
                </c:pt>
                <c:pt idx="4">
                  <c:v>0.128</c:v>
                </c:pt>
                <c:pt idx="5">
                  <c:v>0.165</c:v>
                </c:pt>
                <c:pt idx="6">
                  <c:v>0.21</c:v>
                </c:pt>
                <c:pt idx="7">
                  <c:v>0.175</c:v>
                </c:pt>
                <c:pt idx="8">
                  <c:v>0.188</c:v>
                </c:pt>
                <c:pt idx="9">
                  <c:v>0.152</c:v>
                </c:pt>
                <c:pt idx="10">
                  <c:v>0.16</c:v>
                </c:pt>
                <c:pt idx="11">
                  <c:v>0.195</c:v>
                </c:pt>
                <c:pt idx="12">
                  <c:v>0.175</c:v>
                </c:pt>
                <c:pt idx="13">
                  <c:v>0.2</c:v>
                </c:pt>
              </c:numCache>
            </c:numRef>
          </c:val>
        </c:ser>
        <c:axId val="50010001"/>
        <c:axId val="50010002"/>
      </c:barChart>
      <c:barChart>
        <c:barDir val="col"/>
        <c:grouping val="clustered"/>
        <c:ser>
          <c:idx val="1"/>
          <c:order val="1"/>
          <c:tx>
            <c:v>Equity Multiple</c:v>
          </c:tx>
          <c:spPr>
            <a:solidFill>
              <a:srgbClr val="B89A5B"/>
            </a:solidFill>
            <a:ln>
              <a:solidFill>
                <a:srgbClr val="B89A5B"/>
              </a:solidFill>
            </a:ln>
          </c:spPr>
          <c:cat>
            <c:strRef>
              <c:f>'Portfolio'!$B$6:$B$19</c:f>
              <c:strCache>
                <c:ptCount val="14"/>
                <c:pt idx="0">
                  <c:v>Latham Pointe</c:v>
                </c:pt>
                <c:pt idx="1">
                  <c:v>Atlanta Distribution</c:v>
                </c:pt>
                <c:pt idx="2">
                  <c:v>Charleston Lofts I</c:v>
                </c:pt>
                <c:pt idx="3">
                  <c:v>Greenville Strip</c:v>
                </c:pt>
                <c:pt idx="4">
                  <c:v>Raleigh Office I</c:v>
                </c:pt>
                <c:pt idx="5">
                  <c:v>Birmingham Retail</c:v>
                </c:pt>
                <c:pt idx="6">
                  <c:v>Atlanta MF I</c:v>
                </c:pt>
                <c:pt idx="7">
                  <c:v>Charlotte Industrial</c:v>
                </c:pt>
                <c:pt idx="8">
                  <c:v>Nashville Garden</c:v>
                </c:pt>
                <c:pt idx="9">
                  <c:v>Atlanta Retail Pad</c:v>
                </c:pt>
                <c:pt idx="10">
                  <c:v>Greenville Industrial</c:v>
                </c:pt>
                <c:pt idx="11">
                  <c:v>Raleigh MF</c:v>
                </c:pt>
                <c:pt idx="12">
                  <c:v>Charlotte MF II</c:v>
                </c:pt>
                <c:pt idx="13">
                  <c:v>Atlanta Industrial II</c:v>
                </c:pt>
              </c:strCache>
            </c:strRef>
          </c:cat>
          <c:val>
            <c:numRef>
              <c:f>'Portfolio'!$M$6:$M$19</c:f>
              <c:numCache>
                <c:formatCode>General</c:formatCode>
                <c:ptCount val="14"/>
                <c:pt idx="0">
                  <c:v>2.1</c:v>
                </c:pt>
                <c:pt idx="1">
                  <c:v>1.9</c:v>
                </c:pt>
                <c:pt idx="2">
                  <c:v>1.95</c:v>
                </c:pt>
                <c:pt idx="3">
                  <c:v>1.65</c:v>
                </c:pt>
                <c:pt idx="4">
                  <c:v>1.5</c:v>
                </c:pt>
                <c:pt idx="5">
                  <c:v>1.75</c:v>
                </c:pt>
                <c:pt idx="6">
                  <c:v>2.2</c:v>
                </c:pt>
                <c:pt idx="7">
                  <c:v>1.8</c:v>
                </c:pt>
                <c:pt idx="8">
                  <c:v>1.85</c:v>
                </c:pt>
                <c:pt idx="9">
                  <c:v>1.7</c:v>
                </c:pt>
                <c:pt idx="10">
                  <c:v>1.75</c:v>
                </c:pt>
                <c:pt idx="11">
                  <c:v>1.95</c:v>
                </c:pt>
                <c:pt idx="12">
                  <c:v>1.8</c:v>
                </c:pt>
                <c:pt idx="13">
                  <c:v>2.05</c:v>
                </c:pt>
              </c:numCache>
            </c:numRef>
          </c:val>
        </c:ser>
        <c:axId val="50010003"/>
        <c:axId val="50010004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Deal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IRR</a:t>
                </a:r>
              </a:p>
            </c:rich>
          </c:tx>
          <c:layout/>
        </c:title>
        <c:numFmt formatCode="0.0%" sourceLinked="0"/>
        <c:tickLblPos val="nextTo"/>
        <c:crossAx val="50010001"/>
        <c:crosses val="autoZero"/>
        <c:crossBetween val="between"/>
      </c:valAx>
      <c:valAx>
        <c:axId val="50010004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Equity Multiple</a:t>
                </a:r>
              </a:p>
            </c:rich>
          </c:tx>
          <c:layout/>
        </c:title>
        <c:numFmt formatCode="0.00" sourceLinked="0"/>
        <c:tickLblPos val="nextTo"/>
        <c:crossAx val="50010003"/>
        <c:crosses val="max"/>
        <c:crossBetween val="between"/>
      </c:valAx>
      <c:catAx>
        <c:axId val="50010003"/>
        <c:scaling>
          <c:orientation val="minMax"/>
        </c:scaling>
        <c:delete val="1"/>
        <c:axPos val="b"/>
        <c:tickLblPos val="none"/>
        <c:crossAx val="50010004"/>
        <c:crosses val="autoZero"/>
        <c:auto val="1"/>
        <c:lblAlgn val="ctr"/>
        <c:lblOffset val="100"/>
      </c:catAx>
    </c:plotArea>
    <c:legend>
      <c:legendPos val="b"/>
      <c:layout/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B89A5B"/>
  </sheetPr>
  <dimension ref="B2:O28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/>
  <cols>
    <col min="1" max="1" width="2.7109375" customWidth="1"/>
    <col min="2" max="2" width="28.7109375" customWidth="1"/>
    <col min="3" max="3" width="18.7109375" customWidth="1"/>
    <col min="4" max="5" width="14.7109375" customWidth="1"/>
    <col min="6" max="7" width="10.7109375" customWidth="1"/>
    <col min="8" max="11" width="14.7109375" customWidth="1"/>
    <col min="12" max="13" width="8.7109375" customWidth="1"/>
    <col min="14" max="14" width="18.7109375" customWidth="1"/>
    <col min="15" max="15" width="24.7109375" customWidth="1"/>
  </cols>
  <sheetData>
    <row r="2" spans="2:1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2:1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2:15" ht="22" customHeight="1"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5">
        <v>27500000</v>
      </c>
      <c r="I6" s="5">
        <v>32400000</v>
      </c>
      <c r="J6" s="5">
        <v>9200000</v>
      </c>
      <c r="K6" s="5">
        <v>42000000</v>
      </c>
      <c r="L6" s="6">
        <v>0.22</v>
      </c>
      <c r="M6" s="7">
        <v>2.1</v>
      </c>
      <c r="N6" s="4" t="s">
        <v>22</v>
      </c>
      <c r="O6" s="4" t="s">
        <v>23</v>
      </c>
    </row>
    <row r="7" spans="2:15" ht="22" customHeight="1"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5">
        <v>38000000</v>
      </c>
      <c r="I7" s="5">
        <v>48000000</v>
      </c>
      <c r="J7" s="5">
        <v>12000000</v>
      </c>
      <c r="K7" s="5">
        <v>65000000</v>
      </c>
      <c r="L7" s="6">
        <v>0.19</v>
      </c>
      <c r="M7" s="7">
        <v>1.9</v>
      </c>
      <c r="N7" s="4" t="s">
        <v>30</v>
      </c>
      <c r="O7" s="4" t="s">
        <v>23</v>
      </c>
    </row>
    <row r="8" spans="2:15" ht="22" customHeight="1">
      <c r="B8" s="4" t="s">
        <v>31</v>
      </c>
      <c r="C8" s="4" t="s">
        <v>32</v>
      </c>
      <c r="D8" s="4" t="s">
        <v>18</v>
      </c>
      <c r="E8" s="4" t="s">
        <v>33</v>
      </c>
      <c r="F8" s="4" t="s">
        <v>34</v>
      </c>
      <c r="G8" s="4" t="s">
        <v>35</v>
      </c>
      <c r="H8" s="5">
        <v>22000000</v>
      </c>
      <c r="I8" s="5">
        <v>28000000</v>
      </c>
      <c r="J8" s="5">
        <v>7500000</v>
      </c>
      <c r="K8" s="5">
        <v>35000000</v>
      </c>
      <c r="L8" s="6">
        <v>0.185</v>
      </c>
      <c r="M8" s="7">
        <v>1.95</v>
      </c>
      <c r="N8" s="4" t="s">
        <v>22</v>
      </c>
      <c r="O8" s="4" t="s">
        <v>23</v>
      </c>
    </row>
    <row r="9" spans="2:15" ht="22" customHeight="1">
      <c r="B9" s="4" t="s">
        <v>36</v>
      </c>
      <c r="C9" s="4" t="s">
        <v>37</v>
      </c>
      <c r="D9" s="4" t="s">
        <v>38</v>
      </c>
      <c r="E9" s="4" t="s">
        <v>19</v>
      </c>
      <c r="F9" s="4" t="s">
        <v>39</v>
      </c>
      <c r="G9" s="4" t="s">
        <v>40</v>
      </c>
      <c r="H9" s="5">
        <v>8500000</v>
      </c>
      <c r="I9" s="5">
        <v>10200000</v>
      </c>
      <c r="J9" s="5">
        <v>3400000</v>
      </c>
      <c r="K9" s="5">
        <v>12500000</v>
      </c>
      <c r="L9" s="6">
        <v>0.142</v>
      </c>
      <c r="M9" s="7">
        <v>1.65</v>
      </c>
      <c r="N9" s="4" t="s">
        <v>41</v>
      </c>
      <c r="O9" s="4" t="s">
        <v>23</v>
      </c>
    </row>
    <row r="10" spans="2:15" ht="22" customHeight="1">
      <c r="B10" s="4" t="s">
        <v>42</v>
      </c>
      <c r="C10" s="4" t="s">
        <v>43</v>
      </c>
      <c r="D10" s="4" t="s">
        <v>44</v>
      </c>
      <c r="E10" s="4" t="s">
        <v>19</v>
      </c>
      <c r="F10" s="4" t="s">
        <v>45</v>
      </c>
      <c r="G10" s="4" t="s">
        <v>46</v>
      </c>
      <c r="H10" s="5">
        <v>16000000</v>
      </c>
      <c r="I10" s="5">
        <v>19500000</v>
      </c>
      <c r="J10" s="5">
        <v>5200000</v>
      </c>
      <c r="K10" s="5">
        <v>22000000</v>
      </c>
      <c r="L10" s="6">
        <v>0.128</v>
      </c>
      <c r="M10" s="7">
        <v>1.5</v>
      </c>
      <c r="N10" s="4" t="s">
        <v>22</v>
      </c>
      <c r="O10" s="4" t="s">
        <v>23</v>
      </c>
    </row>
    <row r="11" spans="2:15" ht="22" customHeight="1">
      <c r="B11" s="4" t="s">
        <v>47</v>
      </c>
      <c r="C11" s="4" t="s">
        <v>48</v>
      </c>
      <c r="D11" s="4" t="s">
        <v>38</v>
      </c>
      <c r="E11" s="4" t="s">
        <v>49</v>
      </c>
      <c r="F11" s="4" t="s">
        <v>50</v>
      </c>
      <c r="G11" s="4" t="s">
        <v>51</v>
      </c>
      <c r="H11" s="5">
        <v>4200000</v>
      </c>
      <c r="I11" s="5">
        <v>5000000</v>
      </c>
      <c r="J11" s="5">
        <v>1400000</v>
      </c>
      <c r="K11" s="5">
        <v>6300000</v>
      </c>
      <c r="L11" s="6">
        <v>0.165</v>
      </c>
      <c r="M11" s="7">
        <v>1.75</v>
      </c>
      <c r="N11" s="4" t="s">
        <v>52</v>
      </c>
      <c r="O11" s="4" t="s">
        <v>23</v>
      </c>
    </row>
    <row r="12" spans="2:15" ht="22" customHeight="1">
      <c r="B12" s="4" t="s">
        <v>53</v>
      </c>
      <c r="C12" s="4" t="s">
        <v>25</v>
      </c>
      <c r="D12" s="4" t="s">
        <v>18</v>
      </c>
      <c r="E12" s="4" t="s">
        <v>19</v>
      </c>
      <c r="F12" s="4" t="s">
        <v>54</v>
      </c>
      <c r="G12" s="4" t="s">
        <v>55</v>
      </c>
      <c r="H12" s="5">
        <v>18500000</v>
      </c>
      <c r="I12" s="5">
        <v>22000000</v>
      </c>
      <c r="J12" s="5">
        <v>5800000</v>
      </c>
      <c r="K12" s="5">
        <v>28500000</v>
      </c>
      <c r="L12" s="6">
        <v>0.21</v>
      </c>
      <c r="M12" s="7">
        <v>2.2</v>
      </c>
      <c r="N12" s="4" t="s">
        <v>22</v>
      </c>
      <c r="O12" s="4" t="s">
        <v>23</v>
      </c>
    </row>
    <row r="13" spans="2:15" ht="22" customHeight="1">
      <c r="B13" s="4" t="s">
        <v>56</v>
      </c>
      <c r="C13" s="4" t="s">
        <v>17</v>
      </c>
      <c r="D13" s="4" t="s">
        <v>26</v>
      </c>
      <c r="E13" s="4" t="s">
        <v>27</v>
      </c>
      <c r="F13" s="4" t="s">
        <v>57</v>
      </c>
      <c r="G13" s="4" t="s">
        <v>20</v>
      </c>
      <c r="H13" s="5">
        <v>12000000</v>
      </c>
      <c r="I13" s="5">
        <v>15000000</v>
      </c>
      <c r="J13" s="5">
        <v>3900000</v>
      </c>
      <c r="K13" s="5">
        <v>20000000</v>
      </c>
      <c r="L13" s="6">
        <v>0.175</v>
      </c>
      <c r="M13" s="7">
        <v>1.8</v>
      </c>
      <c r="N13" s="4" t="s">
        <v>30</v>
      </c>
      <c r="O13" s="4" t="s">
        <v>23</v>
      </c>
    </row>
    <row r="14" spans="2:15" ht="22" customHeight="1">
      <c r="B14" s="4" t="s">
        <v>58</v>
      </c>
      <c r="C14" s="4" t="s">
        <v>59</v>
      </c>
      <c r="D14" s="4" t="s">
        <v>18</v>
      </c>
      <c r="E14" s="4" t="s">
        <v>19</v>
      </c>
      <c r="F14" s="4" t="s">
        <v>60</v>
      </c>
      <c r="G14" s="4" t="s">
        <v>61</v>
      </c>
      <c r="H14" s="5">
        <v>14000000</v>
      </c>
      <c r="I14" s="5">
        <v>17000000</v>
      </c>
      <c r="J14" s="5">
        <v>4500000</v>
      </c>
      <c r="K14" s="5">
        <v>21500000</v>
      </c>
      <c r="L14" s="6">
        <v>0.188</v>
      </c>
      <c r="M14" s="7">
        <v>1.85</v>
      </c>
      <c r="N14" s="4" t="s">
        <v>22</v>
      </c>
      <c r="O14" s="4" t="s">
        <v>23</v>
      </c>
    </row>
    <row r="15" spans="2:15" ht="22" customHeight="1">
      <c r="B15" s="4" t="s">
        <v>62</v>
      </c>
      <c r="C15" s="4" t="s">
        <v>25</v>
      </c>
      <c r="D15" s="4" t="s">
        <v>38</v>
      </c>
      <c r="E15" s="4" t="s">
        <v>49</v>
      </c>
      <c r="F15" s="4" t="s">
        <v>63</v>
      </c>
      <c r="G15" s="4" t="s">
        <v>29</v>
      </c>
      <c r="H15" s="5">
        <v>3800000</v>
      </c>
      <c r="I15" s="5">
        <v>4500000</v>
      </c>
      <c r="J15" s="5">
        <v>1200000</v>
      </c>
      <c r="K15" s="5">
        <v>5500000</v>
      </c>
      <c r="L15" s="6">
        <v>0.152</v>
      </c>
      <c r="M15" s="7">
        <v>1.7</v>
      </c>
      <c r="N15" s="4" t="s">
        <v>52</v>
      </c>
      <c r="O15" s="4" t="s">
        <v>23</v>
      </c>
    </row>
    <row r="16" spans="2:15" ht="22" customHeight="1">
      <c r="B16" s="4" t="s">
        <v>64</v>
      </c>
      <c r="C16" s="4" t="s">
        <v>37</v>
      </c>
      <c r="D16" s="4" t="s">
        <v>26</v>
      </c>
      <c r="E16" s="4" t="s">
        <v>27</v>
      </c>
      <c r="F16" s="4" t="s">
        <v>65</v>
      </c>
      <c r="G16" s="4" t="s">
        <v>66</v>
      </c>
      <c r="H16" s="5">
        <v>10500000</v>
      </c>
      <c r="I16" s="5">
        <v>13000000</v>
      </c>
      <c r="J16" s="5">
        <v>3400000</v>
      </c>
      <c r="K16" s="5">
        <v>17000000</v>
      </c>
      <c r="L16" s="6">
        <v>0.16</v>
      </c>
      <c r="M16" s="7">
        <v>1.75</v>
      </c>
      <c r="N16" s="4" t="s">
        <v>30</v>
      </c>
      <c r="O16" s="4" t="s">
        <v>23</v>
      </c>
    </row>
    <row r="17" spans="2:15" ht="22" customHeight="1">
      <c r="B17" s="4" t="s">
        <v>67</v>
      </c>
      <c r="C17" s="4" t="s">
        <v>43</v>
      </c>
      <c r="D17" s="4" t="s">
        <v>18</v>
      </c>
      <c r="E17" s="4" t="s">
        <v>33</v>
      </c>
      <c r="F17" s="4" t="s">
        <v>68</v>
      </c>
      <c r="G17" s="4" t="s">
        <v>69</v>
      </c>
      <c r="H17" s="5">
        <v>25000000</v>
      </c>
      <c r="I17" s="5">
        <v>31000000</v>
      </c>
      <c r="J17" s="5">
        <v>8200000</v>
      </c>
      <c r="K17" s="5">
        <v>40000000</v>
      </c>
      <c r="L17" s="6">
        <v>0.195</v>
      </c>
      <c r="M17" s="7">
        <v>1.95</v>
      </c>
      <c r="N17" s="4" t="s">
        <v>22</v>
      </c>
      <c r="O17" s="4" t="s">
        <v>23</v>
      </c>
    </row>
    <row r="18" spans="2:15" ht="22" customHeight="1">
      <c r="B18" s="4" t="s">
        <v>70</v>
      </c>
      <c r="C18" s="4" t="s">
        <v>17</v>
      </c>
      <c r="D18" s="4" t="s">
        <v>18</v>
      </c>
      <c r="E18" s="4" t="s">
        <v>19</v>
      </c>
      <c r="F18" s="4" t="s">
        <v>34</v>
      </c>
      <c r="G18" s="4" t="s">
        <v>71</v>
      </c>
      <c r="H18" s="5">
        <v>19000000</v>
      </c>
      <c r="I18" s="5">
        <v>23000000</v>
      </c>
      <c r="J18" s="5">
        <v>6000000</v>
      </c>
      <c r="K18" s="5">
        <v>29500000</v>
      </c>
      <c r="L18" s="6">
        <v>0.175</v>
      </c>
      <c r="M18" s="7">
        <v>1.8</v>
      </c>
      <c r="N18" s="4" t="s">
        <v>22</v>
      </c>
      <c r="O18" s="4" t="s">
        <v>23</v>
      </c>
    </row>
    <row r="19" spans="2:15" ht="22" customHeight="1">
      <c r="B19" s="4" t="s">
        <v>72</v>
      </c>
      <c r="C19" s="4" t="s">
        <v>25</v>
      </c>
      <c r="D19" s="4" t="s">
        <v>26</v>
      </c>
      <c r="E19" s="4" t="s">
        <v>27</v>
      </c>
      <c r="F19" s="4" t="s">
        <v>73</v>
      </c>
      <c r="G19" s="4" t="s">
        <v>74</v>
      </c>
      <c r="H19" s="5">
        <v>15500000</v>
      </c>
      <c r="I19" s="5">
        <v>19000000</v>
      </c>
      <c r="J19" s="5">
        <v>5000000</v>
      </c>
      <c r="K19" s="5">
        <v>26000000</v>
      </c>
      <c r="L19" s="6">
        <v>0.2</v>
      </c>
      <c r="M19" s="7">
        <v>2.05</v>
      </c>
      <c r="N19" s="4" t="s">
        <v>30</v>
      </c>
      <c r="O19" s="4" t="s">
        <v>23</v>
      </c>
    </row>
    <row r="20" spans="2:15" ht="22" customHeight="1">
      <c r="B20" s="4" t="s">
        <v>75</v>
      </c>
      <c r="C20" s="4" t="s">
        <v>17</v>
      </c>
      <c r="D20" s="4" t="s">
        <v>18</v>
      </c>
      <c r="E20" s="4" t="s">
        <v>33</v>
      </c>
      <c r="F20" s="4" t="s">
        <v>76</v>
      </c>
      <c r="G20" s="4" t="s">
        <v>77</v>
      </c>
      <c r="H20" s="5">
        <v>4800000</v>
      </c>
      <c r="I20" s="5">
        <v>60100000</v>
      </c>
      <c r="J20" s="5">
        <v>15030000</v>
      </c>
      <c r="K20" s="4" t="s">
        <v>77</v>
      </c>
      <c r="L20" s="4" t="s">
        <v>77</v>
      </c>
      <c r="M20" s="4" t="s">
        <v>77</v>
      </c>
      <c r="N20" s="4" t="s">
        <v>78</v>
      </c>
      <c r="O20" s="4" t="s">
        <v>79</v>
      </c>
    </row>
    <row r="21" spans="2:15" ht="22" customHeight="1">
      <c r="B21" s="4" t="s">
        <v>80</v>
      </c>
      <c r="C21" s="4" t="s">
        <v>32</v>
      </c>
      <c r="D21" s="4" t="s">
        <v>18</v>
      </c>
      <c r="E21" s="4" t="s">
        <v>19</v>
      </c>
      <c r="F21" s="4" t="s">
        <v>81</v>
      </c>
      <c r="G21" s="4" t="s">
        <v>77</v>
      </c>
      <c r="H21" s="5">
        <v>22000000</v>
      </c>
      <c r="I21" s="5">
        <v>28500000</v>
      </c>
      <c r="J21" s="5">
        <v>7500000</v>
      </c>
      <c r="K21" s="4" t="s">
        <v>77</v>
      </c>
      <c r="L21" s="4" t="s">
        <v>77</v>
      </c>
      <c r="M21" s="4" t="s">
        <v>77</v>
      </c>
      <c r="N21" s="4" t="s">
        <v>22</v>
      </c>
      <c r="O21" s="4" t="s">
        <v>82</v>
      </c>
    </row>
    <row r="22" spans="2:15" ht="22" customHeight="1">
      <c r="B22" s="4" t="s">
        <v>83</v>
      </c>
      <c r="C22" s="4" t="s">
        <v>59</v>
      </c>
      <c r="D22" s="4" t="s">
        <v>18</v>
      </c>
      <c r="E22" s="4" t="s">
        <v>19</v>
      </c>
      <c r="F22" s="4" t="s">
        <v>84</v>
      </c>
      <c r="G22" s="4" t="s">
        <v>77</v>
      </c>
      <c r="H22" s="5">
        <v>18000000</v>
      </c>
      <c r="I22" s="5">
        <v>22500000</v>
      </c>
      <c r="J22" s="5">
        <v>6000000</v>
      </c>
      <c r="K22" s="4" t="s">
        <v>77</v>
      </c>
      <c r="L22" s="4" t="s">
        <v>77</v>
      </c>
      <c r="M22" s="4" t="s">
        <v>77</v>
      </c>
      <c r="N22" s="4" t="s">
        <v>85</v>
      </c>
      <c r="O22" s="4" t="s">
        <v>86</v>
      </c>
    </row>
    <row r="23" spans="2:15" ht="22" customHeight="1">
      <c r="B23" s="4" t="s">
        <v>87</v>
      </c>
      <c r="C23" s="4" t="s">
        <v>25</v>
      </c>
      <c r="D23" s="4" t="s">
        <v>26</v>
      </c>
      <c r="E23" s="4" t="s">
        <v>27</v>
      </c>
      <c r="F23" s="4" t="s">
        <v>88</v>
      </c>
      <c r="G23" s="4" t="s">
        <v>77</v>
      </c>
      <c r="H23" s="5">
        <v>12500000</v>
      </c>
      <c r="I23" s="5">
        <v>15500000</v>
      </c>
      <c r="J23" s="5">
        <v>4000000</v>
      </c>
      <c r="K23" s="4" t="s">
        <v>77</v>
      </c>
      <c r="L23" s="4" t="s">
        <v>77</v>
      </c>
      <c r="M23" s="4" t="s">
        <v>77</v>
      </c>
      <c r="N23" s="4" t="s">
        <v>30</v>
      </c>
      <c r="O23" s="4" t="s">
        <v>79</v>
      </c>
    </row>
    <row r="24" spans="2:15" ht="22" customHeight="1">
      <c r="B24" s="4" t="s">
        <v>89</v>
      </c>
      <c r="C24" s="4" t="s">
        <v>48</v>
      </c>
      <c r="D24" s="4" t="s">
        <v>18</v>
      </c>
      <c r="E24" s="4" t="s">
        <v>49</v>
      </c>
      <c r="F24" s="4" t="s">
        <v>21</v>
      </c>
      <c r="G24" s="4" t="s">
        <v>77</v>
      </c>
      <c r="H24" s="5">
        <v>16000000</v>
      </c>
      <c r="I24" s="5">
        <v>18000000</v>
      </c>
      <c r="J24" s="5">
        <v>4500000</v>
      </c>
      <c r="K24" s="4" t="s">
        <v>77</v>
      </c>
      <c r="L24" s="4" t="s">
        <v>77</v>
      </c>
      <c r="M24" s="4" t="s">
        <v>77</v>
      </c>
      <c r="N24" s="4" t="s">
        <v>52</v>
      </c>
      <c r="O24" s="4" t="s">
        <v>90</v>
      </c>
    </row>
    <row r="25" spans="2:15" ht="22" customHeight="1">
      <c r="B25" s="4" t="s">
        <v>91</v>
      </c>
      <c r="C25" s="4" t="s">
        <v>37</v>
      </c>
      <c r="D25" s="4" t="s">
        <v>18</v>
      </c>
      <c r="E25" s="4" t="s">
        <v>19</v>
      </c>
      <c r="F25" s="4" t="s">
        <v>92</v>
      </c>
      <c r="G25" s="4" t="s">
        <v>77</v>
      </c>
      <c r="H25" s="5">
        <v>20000000</v>
      </c>
      <c r="I25" s="5">
        <v>24500000</v>
      </c>
      <c r="J25" s="5">
        <v>6500000</v>
      </c>
      <c r="K25" s="4" t="s">
        <v>77</v>
      </c>
      <c r="L25" s="4" t="s">
        <v>77</v>
      </c>
      <c r="M25" s="4" t="s">
        <v>77</v>
      </c>
      <c r="N25" s="4" t="s">
        <v>22</v>
      </c>
      <c r="O25" s="4" t="s">
        <v>93</v>
      </c>
    </row>
    <row r="26" spans="2:15" ht="22" customHeight="1">
      <c r="B26" s="4" t="s">
        <v>94</v>
      </c>
      <c r="C26" s="4" t="s">
        <v>17</v>
      </c>
      <c r="D26" s="4" t="s">
        <v>18</v>
      </c>
      <c r="E26" s="4" t="s">
        <v>33</v>
      </c>
      <c r="F26" s="4" t="s">
        <v>77</v>
      </c>
      <c r="G26" s="4" t="s">
        <v>77</v>
      </c>
      <c r="H26" s="4" t="s">
        <v>77</v>
      </c>
      <c r="I26" s="5">
        <v>65000000</v>
      </c>
      <c r="J26" s="5">
        <v>16250000</v>
      </c>
      <c r="K26" s="4" t="s">
        <v>77</v>
      </c>
      <c r="L26" s="4" t="s">
        <v>77</v>
      </c>
      <c r="M26" s="4" t="s">
        <v>77</v>
      </c>
      <c r="N26" s="4" t="s">
        <v>78</v>
      </c>
      <c r="O26" s="4" t="s">
        <v>95</v>
      </c>
    </row>
    <row r="27" spans="2:15" ht="22" customHeight="1">
      <c r="B27" s="4" t="s">
        <v>96</v>
      </c>
      <c r="C27" s="4" t="s">
        <v>25</v>
      </c>
      <c r="D27" s="4" t="s">
        <v>26</v>
      </c>
      <c r="E27" s="4" t="s">
        <v>27</v>
      </c>
      <c r="F27" s="4" t="s">
        <v>77</v>
      </c>
      <c r="G27" s="4" t="s">
        <v>77</v>
      </c>
      <c r="H27" s="4" t="s">
        <v>77</v>
      </c>
      <c r="I27" s="5">
        <v>22000000</v>
      </c>
      <c r="J27" s="5">
        <v>5500000</v>
      </c>
      <c r="K27" s="4" t="s">
        <v>77</v>
      </c>
      <c r="L27" s="4" t="s">
        <v>77</v>
      </c>
      <c r="M27" s="4" t="s">
        <v>77</v>
      </c>
      <c r="N27" s="4" t="s">
        <v>78</v>
      </c>
      <c r="O27" s="4" t="s">
        <v>97</v>
      </c>
    </row>
    <row r="28" spans="2:15" ht="22" customHeight="1">
      <c r="B28" s="4" t="s">
        <v>98</v>
      </c>
      <c r="C28" s="4" t="s">
        <v>43</v>
      </c>
      <c r="D28" s="4" t="s">
        <v>18</v>
      </c>
      <c r="E28" s="4" t="s">
        <v>19</v>
      </c>
      <c r="F28" s="4" t="s">
        <v>77</v>
      </c>
      <c r="G28" s="4" t="s">
        <v>77</v>
      </c>
      <c r="H28" s="4" t="s">
        <v>77</v>
      </c>
      <c r="I28" s="5">
        <v>32000000</v>
      </c>
      <c r="J28" s="5">
        <v>8000000</v>
      </c>
      <c r="K28" s="4" t="s">
        <v>77</v>
      </c>
      <c r="L28" s="4" t="s">
        <v>77</v>
      </c>
      <c r="M28" s="4" t="s">
        <v>77</v>
      </c>
      <c r="N28" s="4" t="s">
        <v>78</v>
      </c>
      <c r="O28" s="4" t="s">
        <v>99</v>
      </c>
    </row>
  </sheetData>
  <mergeCells count="2">
    <mergeCell ref="B2:O2"/>
    <mergeCell ref="B3:O3"/>
  </mergeCells>
  <dataValidations count="2">
    <dataValidation type="list" allowBlank="1" showInputMessage="1" showErrorMessage="1" error="Select a status from the dropdown." sqref="O6:O28">
      <formula1>"Realized,Active · construction,Active · stabilizing,Active · lease-up,Pipeline"</formula1>
    </dataValidation>
    <dataValidation type="list" allowBlank="1" showInputMessage="1" showErrorMessage="1" error="Select an asset type from the dropdown." sqref="D6:D28">
      <formula1>"Multifamily,Industrial,Retail,Office,Hospitality,Mixed-use,Land"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B1A33"/>
  </sheetPr>
  <dimension ref="B2:C11"/>
  <sheetViews>
    <sheetView showGridLines="0" workbookViewId="0"/>
  </sheetViews>
  <sheetFormatPr defaultRowHeight="15"/>
  <cols>
    <col min="1" max="1" width="2.7109375" customWidth="1"/>
    <col min="2" max="2" width="22.7109375" customWidth="1"/>
    <col min="3" max="3" width="70.7109375" customWidth="1"/>
  </cols>
  <sheetData>
    <row r="2" spans="2:3">
      <c r="B2" s="1" t="s">
        <v>100</v>
      </c>
    </row>
    <row r="3" spans="2:3">
      <c r="B3" s="2" t="s">
        <v>101</v>
      </c>
    </row>
    <row r="5" spans="2:3">
      <c r="B5" s="8" t="s">
        <v>102</v>
      </c>
      <c r="C5" s="8"/>
    </row>
    <row r="7" spans="2:3">
      <c r="B7" s="9" t="s">
        <v>103</v>
      </c>
      <c r="C7" s="9"/>
    </row>
    <row r="8" spans="2:3">
      <c r="B8" s="9" t="s">
        <v>104</v>
      </c>
      <c r="C8" s="9"/>
    </row>
    <row r="9" spans="2:3">
      <c r="B9" s="9" t="s">
        <v>105</v>
      </c>
      <c r="C9" s="9"/>
    </row>
    <row r="10" spans="2:3">
      <c r="B10" s="9" t="s">
        <v>106</v>
      </c>
      <c r="C10" s="9"/>
    </row>
    <row r="11" spans="2:3">
      <c r="B11" s="9" t="s">
        <v>107</v>
      </c>
      <c r="C11" s="9"/>
    </row>
  </sheetData>
  <mergeCells count="6">
    <mergeCell ref="B5:C5"/>
    <mergeCell ref="B7:C7"/>
    <mergeCell ref="B8:C8"/>
    <mergeCell ref="B9:C9"/>
    <mergeCell ref="B10:C10"/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B1A33"/>
  </sheetPr>
  <dimension ref="B2:C11"/>
  <sheetViews>
    <sheetView showGridLines="0" workbookViewId="0"/>
  </sheetViews>
  <sheetFormatPr defaultRowHeight="15"/>
  <cols>
    <col min="1" max="1" width="2.7109375" customWidth="1"/>
    <col min="2" max="2" width="38.7109375" customWidth="1"/>
    <col min="3" max="3" width="22.7109375" customWidth="1"/>
  </cols>
  <sheetData>
    <row r="2" spans="2:3">
      <c r="B2" s="1" t="s">
        <v>108</v>
      </c>
      <c r="C2" s="1"/>
    </row>
    <row r="3" spans="2:3">
      <c r="B3" s="2" t="s">
        <v>109</v>
      </c>
      <c r="C3" s="2"/>
    </row>
    <row r="6" spans="2:3">
      <c r="B6" s="10" t="s">
        <v>110</v>
      </c>
      <c r="C6" s="10">
        <f>COUNTIF('Portfolio'!O6:O30, "Realized")</f>
        <v>0</v>
      </c>
    </row>
    <row r="7" spans="2:3">
      <c r="B7" s="10" t="s">
        <v>111</v>
      </c>
      <c r="C7" s="10">
        <f>SUMPRODUCT(--(LEFT('Portfolio'!O6:O30, 6) = "Active"))</f>
        <v>0</v>
      </c>
    </row>
    <row r="8" spans="2:3">
      <c r="B8" s="10" t="s">
        <v>112</v>
      </c>
      <c r="C8" s="10">
        <f>SUMPRODUCT(--(LEFT('Portfolio'!O6:O30, 8) = "Pipeline"))</f>
        <v>0</v>
      </c>
    </row>
    <row r="9" spans="2:3">
      <c r="B9" s="10" t="s">
        <v>113</v>
      </c>
      <c r="C9" s="5">
        <f>SUM('Portfolio'!I6:I30)</f>
        <v>0</v>
      </c>
    </row>
    <row r="10" spans="2:3">
      <c r="B10" s="10" t="s">
        <v>114</v>
      </c>
      <c r="C10" s="5">
        <f>SUM('Portfolio'!J6:J30)</f>
        <v>0</v>
      </c>
    </row>
    <row r="11" spans="2:3">
      <c r="B11" s="10" t="s">
        <v>115</v>
      </c>
      <c r="C11" s="5">
        <f>SUMIF('Portfolio'!O6:O30, "Realized", 'Portfolio'!K6:K30)</f>
        <v>0</v>
      </c>
    </row>
  </sheetData>
  <mergeCells count="2">
    <mergeCell ref="B2:C2"/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B3"/>
  <sheetViews>
    <sheetView showGridLines="0" workbookViewId="0"/>
  </sheetViews>
  <sheetFormatPr defaultRowHeight="15"/>
  <sheetData>
    <row r="2" spans="2:2">
      <c r="B2" s="1" t="s">
        <v>116</v>
      </c>
    </row>
    <row r="3" spans="2:2">
      <c r="B3" s="2" t="s">
        <v>117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Portfolio</vt:lpstr>
      <vt:lpstr>Instructions</vt:lpstr>
      <vt:lpstr>Summary Stats</vt:lpstr>
      <vt:lpstr>Performance 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 Registry — Track Record Data</dc:title>
  <dc:subject>CRE Sponsor Portfolio Database</dc:subject>
  <dc:creator>Valore Registry</dc:creator>
  <cp:keywords>track record, portfolio, sponsor, CRE</cp:keywords>
  <cp:lastModifiedBy>Valore Registry</cp:lastModifiedBy>
  <dcterms:created xsi:type="dcterms:W3CDTF">2026-05-29T23:30:55Z</dcterms:created>
  <dcterms:modified xsi:type="dcterms:W3CDTF">2026-05-29T23:30:55Z</dcterms:modified>
  <cp:category>CRE Templates</cp:category>
</cp:coreProperties>
</file>